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9.CT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5" i="1" l="1"/>
  <c r="E5" i="1"/>
  <c r="G5" i="1"/>
  <c r="H5" i="1" s="1"/>
  <c r="L5" i="1"/>
  <c r="R5" i="1"/>
  <c r="AB5" i="1"/>
  <c r="B6" i="1"/>
  <c r="E6" i="1"/>
  <c r="G6" i="1"/>
  <c r="H6" i="1" s="1"/>
  <c r="L6" i="1"/>
  <c r="R6" i="1"/>
  <c r="AB6" i="1"/>
  <c r="B7" i="1"/>
  <c r="E7" i="1"/>
  <c r="G7" i="1"/>
  <c r="H7" i="1" s="1"/>
  <c r="L7" i="1"/>
  <c r="R7" i="1"/>
  <c r="AB7" i="1"/>
  <c r="B8" i="1"/>
  <c r="E8" i="1"/>
  <c r="G8" i="1"/>
  <c r="H8" i="1" s="1"/>
  <c r="L8" i="1"/>
  <c r="R8" i="1"/>
  <c r="AB8" i="1"/>
  <c r="B9" i="1"/>
  <c r="E9" i="1"/>
  <c r="G9" i="1"/>
  <c r="H9" i="1" s="1"/>
  <c r="L9" i="1"/>
  <c r="R9" i="1"/>
  <c r="AB9" i="1"/>
  <c r="B10" i="1"/>
  <c r="E10" i="1"/>
  <c r="G10" i="1"/>
  <c r="H10" i="1" s="1"/>
  <c r="L10" i="1"/>
  <c r="R10" i="1"/>
  <c r="AB10" i="1"/>
  <c r="B11" i="1"/>
  <c r="E11" i="1"/>
  <c r="G11" i="1"/>
  <c r="H11" i="1" s="1"/>
  <c r="L11" i="1"/>
  <c r="R11" i="1"/>
  <c r="AB11" i="1"/>
  <c r="B12" i="1"/>
  <c r="E12" i="1"/>
  <c r="G12" i="1"/>
  <c r="H12" i="1" s="1"/>
  <c r="L12" i="1"/>
  <c r="R12" i="1"/>
  <c r="AB12" i="1"/>
  <c r="B13" i="1"/>
  <c r="E13" i="1"/>
  <c r="G13" i="1"/>
  <c r="H13" i="1" s="1"/>
  <c r="L13" i="1"/>
  <c r="R13" i="1"/>
  <c r="AB13" i="1"/>
  <c r="B14" i="1"/>
  <c r="E14" i="1"/>
  <c r="G14" i="1"/>
  <c r="H14" i="1" s="1"/>
  <c r="L14" i="1"/>
  <c r="R14" i="1"/>
  <c r="AB14" i="1"/>
  <c r="B15" i="1"/>
  <c r="E15" i="1"/>
  <c r="G15" i="1"/>
  <c r="H15" i="1" s="1"/>
  <c r="L15" i="1"/>
  <c r="R15" i="1"/>
  <c r="AB15" i="1"/>
  <c r="B16" i="1"/>
  <c r="E16" i="1"/>
  <c r="G16" i="1"/>
  <c r="H16" i="1" s="1"/>
  <c r="L16" i="1"/>
  <c r="R16" i="1"/>
  <c r="AB16" i="1"/>
  <c r="B17" i="1"/>
  <c r="E17" i="1"/>
  <c r="G17" i="1"/>
  <c r="H17" i="1" s="1"/>
  <c r="L17" i="1"/>
  <c r="R17" i="1"/>
  <c r="AB17" i="1"/>
  <c r="B18" i="1"/>
  <c r="E18" i="1"/>
  <c r="G18" i="1"/>
  <c r="H18" i="1" s="1"/>
  <c r="L18" i="1"/>
  <c r="R18" i="1"/>
  <c r="AB18" i="1"/>
  <c r="B19" i="1"/>
  <c r="E19" i="1"/>
  <c r="G19" i="1"/>
  <c r="H19" i="1" s="1"/>
  <c r="L19" i="1"/>
  <c r="R19" i="1"/>
  <c r="AB19" i="1"/>
  <c r="B20" i="1"/>
  <c r="E20" i="1"/>
  <c r="G20" i="1"/>
  <c r="H20" i="1" s="1"/>
  <c r="L20" i="1"/>
  <c r="R20" i="1"/>
  <c r="AB20" i="1"/>
  <c r="B21" i="1"/>
  <c r="E21" i="1"/>
  <c r="G21" i="1"/>
  <c r="H21" i="1" s="1"/>
  <c r="L21" i="1"/>
  <c r="R21" i="1"/>
  <c r="AB21" i="1"/>
  <c r="B22" i="1"/>
  <c r="E22" i="1"/>
  <c r="G22" i="1"/>
  <c r="H22" i="1" s="1"/>
  <c r="L22" i="1"/>
  <c r="R22" i="1"/>
  <c r="AB22" i="1"/>
  <c r="B23" i="1"/>
  <c r="E23" i="1"/>
  <c r="G23" i="1"/>
  <c r="H23" i="1" s="1"/>
  <c r="L23" i="1"/>
  <c r="R23" i="1"/>
  <c r="AB23" i="1"/>
  <c r="B24" i="1"/>
  <c r="E24" i="1"/>
  <c r="G24" i="1"/>
  <c r="H24" i="1" s="1"/>
  <c r="L24" i="1"/>
  <c r="R24" i="1"/>
  <c r="AB24" i="1"/>
  <c r="B25" i="1"/>
  <c r="E25" i="1"/>
  <c r="G25" i="1"/>
  <c r="H25" i="1" s="1"/>
  <c r="L25" i="1"/>
  <c r="R25" i="1"/>
  <c r="AB25" i="1"/>
  <c r="B26" i="1"/>
  <c r="E26" i="1"/>
  <c r="G26" i="1"/>
  <c r="H26" i="1" s="1"/>
  <c r="L26" i="1"/>
  <c r="R26" i="1"/>
  <c r="AB26" i="1"/>
  <c r="B27" i="1"/>
  <c r="E27" i="1"/>
  <c r="G27" i="1"/>
  <c r="H27" i="1" s="1"/>
  <c r="L27" i="1"/>
  <c r="R27" i="1"/>
  <c r="AB27" i="1"/>
  <c r="B28" i="1"/>
  <c r="E28" i="1"/>
  <c r="G28" i="1"/>
  <c r="H28" i="1" s="1"/>
  <c r="L28" i="1"/>
  <c r="R28" i="1"/>
  <c r="AB28" i="1"/>
  <c r="B29" i="1"/>
  <c r="E29" i="1"/>
  <c r="G29" i="1"/>
  <c r="H29" i="1" s="1"/>
  <c r="L29" i="1"/>
  <c r="R29" i="1"/>
  <c r="AB29" i="1"/>
  <c r="B30" i="1"/>
  <c r="E30" i="1"/>
  <c r="G30" i="1"/>
  <c r="H30" i="1" s="1"/>
  <c r="L30" i="1"/>
  <c r="R30" i="1"/>
  <c r="AB30" i="1"/>
  <c r="B31" i="1"/>
  <c r="E31" i="1"/>
  <c r="G31" i="1"/>
  <c r="H31" i="1" s="1"/>
  <c r="L31" i="1"/>
  <c r="R31" i="1"/>
  <c r="AB31" i="1"/>
  <c r="B32" i="1"/>
  <c r="E32" i="1"/>
  <c r="G32" i="1"/>
  <c r="H32" i="1" s="1"/>
  <c r="L32" i="1"/>
  <c r="R32" i="1"/>
  <c r="AB32" i="1"/>
  <c r="B33" i="1"/>
  <c r="E33" i="1"/>
  <c r="G33" i="1"/>
  <c r="H33" i="1" s="1"/>
  <c r="L33" i="1"/>
  <c r="R33" i="1"/>
  <c r="AB33" i="1"/>
  <c r="B34" i="1"/>
  <c r="E34" i="1"/>
  <c r="G34" i="1"/>
  <c r="H34" i="1" s="1"/>
  <c r="L34" i="1"/>
  <c r="R34" i="1"/>
  <c r="AB34" i="1"/>
  <c r="B35" i="1"/>
  <c r="E35" i="1"/>
  <c r="G35" i="1"/>
  <c r="H35" i="1" s="1"/>
  <c r="L35" i="1"/>
  <c r="R35" i="1"/>
  <c r="AB35" i="1"/>
  <c r="B36" i="1"/>
  <c r="E36" i="1"/>
  <c r="G36" i="1"/>
  <c r="H36" i="1" s="1"/>
  <c r="L36" i="1"/>
  <c r="R36" i="1"/>
  <c r="AB36" i="1"/>
  <c r="B37" i="1"/>
  <c r="E37" i="1"/>
  <c r="G37" i="1"/>
  <c r="H37" i="1" s="1"/>
  <c r="L37" i="1"/>
  <c r="R37" i="1"/>
  <c r="AB37" i="1"/>
  <c r="B38" i="1"/>
  <c r="E38" i="1"/>
  <c r="G38" i="1"/>
  <c r="H38" i="1" s="1"/>
  <c r="L38" i="1"/>
  <c r="R38" i="1"/>
  <c r="AB38" i="1"/>
  <c r="B39" i="1"/>
  <c r="E39" i="1"/>
  <c r="G39" i="1"/>
  <c r="H39" i="1" s="1"/>
  <c r="L39" i="1"/>
  <c r="R39" i="1"/>
  <c r="AB39" i="1"/>
  <c r="B40" i="1"/>
  <c r="E40" i="1"/>
  <c r="G40" i="1"/>
  <c r="H40" i="1" s="1"/>
  <c r="L40" i="1"/>
  <c r="R40" i="1"/>
  <c r="AB40" i="1"/>
  <c r="B41" i="1"/>
  <c r="E41" i="1"/>
  <c r="G41" i="1"/>
  <c r="H41" i="1" s="1"/>
  <c r="L41" i="1"/>
  <c r="R41" i="1"/>
  <c r="AB41" i="1"/>
  <c r="B42" i="1"/>
  <c r="E42" i="1"/>
  <c r="G42" i="1"/>
  <c r="H42" i="1" s="1"/>
  <c r="L42" i="1"/>
  <c r="R42" i="1"/>
  <c r="AB42" i="1"/>
  <c r="B43" i="1"/>
  <c r="E43" i="1"/>
  <c r="G43" i="1"/>
  <c r="H43" i="1" s="1"/>
  <c r="L43" i="1"/>
  <c r="R43" i="1"/>
  <c r="AB43" i="1"/>
  <c r="B44" i="1"/>
  <c r="E44" i="1"/>
  <c r="G44" i="1"/>
  <c r="H44" i="1" s="1"/>
  <c r="L44" i="1"/>
  <c r="R44" i="1"/>
  <c r="AB44" i="1"/>
  <c r="B45" i="1"/>
  <c r="E45" i="1"/>
  <c r="G45" i="1"/>
  <c r="H45" i="1" s="1"/>
  <c r="L45" i="1"/>
  <c r="R45" i="1"/>
  <c r="AB45" i="1"/>
  <c r="B46" i="1"/>
  <c r="E46" i="1"/>
  <c r="G46" i="1"/>
  <c r="H46" i="1" s="1"/>
  <c r="L46" i="1"/>
  <c r="R46" i="1"/>
  <c r="AB46" i="1"/>
  <c r="B47" i="1"/>
  <c r="E47" i="1"/>
  <c r="G47" i="1"/>
  <c r="H47" i="1" s="1"/>
  <c r="L47" i="1"/>
  <c r="R47" i="1"/>
  <c r="AB47" i="1"/>
  <c r="B48" i="1"/>
  <c r="E48" i="1"/>
  <c r="G48" i="1"/>
  <c r="H48" i="1" s="1"/>
  <c r="L48" i="1"/>
  <c r="R48" i="1"/>
  <c r="AB48" i="1"/>
  <c r="B49" i="1"/>
  <c r="E49" i="1"/>
  <c r="G49" i="1"/>
  <c r="H49" i="1" s="1"/>
  <c r="L49" i="1"/>
  <c r="R49" i="1"/>
  <c r="AB49" i="1"/>
  <c r="B50" i="1"/>
  <c r="E50" i="1"/>
  <c r="G50" i="1"/>
  <c r="H50" i="1" s="1"/>
  <c r="L50" i="1"/>
  <c r="R50" i="1"/>
  <c r="AB50" i="1"/>
  <c r="B51" i="1"/>
  <c r="E51" i="1"/>
  <c r="G51" i="1"/>
  <c r="H51" i="1" s="1"/>
  <c r="L51" i="1"/>
  <c r="R51" i="1"/>
  <c r="AB51" i="1"/>
  <c r="B52" i="1"/>
  <c r="E52" i="1"/>
  <c r="G52" i="1"/>
  <c r="H52" i="1" s="1"/>
  <c r="L52" i="1"/>
  <c r="R52" i="1"/>
  <c r="AB52" i="1"/>
  <c r="B53" i="1"/>
  <c r="E53" i="1"/>
  <c r="G53" i="1"/>
  <c r="H53" i="1" s="1"/>
  <c r="L53" i="1"/>
  <c r="R53" i="1"/>
  <c r="AB53" i="1"/>
  <c r="B54" i="1"/>
  <c r="E54" i="1"/>
  <c r="G54" i="1"/>
  <c r="H54" i="1" s="1"/>
  <c r="L54" i="1"/>
  <c r="R54" i="1"/>
  <c r="AB54" i="1"/>
  <c r="B55" i="1"/>
  <c r="E55" i="1"/>
  <c r="G55" i="1"/>
  <c r="H55" i="1" s="1"/>
  <c r="L55" i="1"/>
  <c r="R55" i="1"/>
  <c r="AB55" i="1"/>
  <c r="B56" i="1"/>
  <c r="E56" i="1"/>
  <c r="G56" i="1"/>
  <c r="H56" i="1" s="1"/>
  <c r="L56" i="1"/>
  <c r="R56" i="1"/>
  <c r="AB56" i="1"/>
  <c r="B57" i="1"/>
  <c r="E57" i="1"/>
  <c r="G57" i="1"/>
  <c r="H57" i="1" s="1"/>
  <c r="L57" i="1"/>
  <c r="R57" i="1"/>
  <c r="AB57" i="1"/>
  <c r="B58" i="1"/>
  <c r="E58" i="1"/>
  <c r="G58" i="1"/>
  <c r="H58" i="1" s="1"/>
  <c r="L58" i="1"/>
  <c r="R58" i="1"/>
  <c r="AB58" i="1"/>
  <c r="B59" i="1"/>
  <c r="E59" i="1"/>
  <c r="G59" i="1"/>
  <c r="H59" i="1" s="1"/>
  <c r="L59" i="1"/>
  <c r="R59" i="1"/>
  <c r="AB59" i="1"/>
  <c r="B60" i="1"/>
  <c r="E60" i="1"/>
  <c r="G60" i="1"/>
  <c r="H60" i="1" s="1"/>
  <c r="L60" i="1"/>
  <c r="R60" i="1"/>
  <c r="AB60" i="1"/>
  <c r="B61" i="1"/>
  <c r="E61" i="1"/>
  <c r="G61" i="1"/>
  <c r="H61" i="1" s="1"/>
  <c r="L61" i="1"/>
  <c r="R61" i="1"/>
  <c r="AB61" i="1"/>
  <c r="B62" i="1"/>
  <c r="E62" i="1"/>
  <c r="G62" i="1"/>
  <c r="H62" i="1" s="1"/>
  <c r="L62" i="1"/>
  <c r="R62" i="1"/>
  <c r="AB62" i="1"/>
  <c r="B63" i="1"/>
  <c r="E63" i="1"/>
  <c r="G63" i="1"/>
  <c r="H63" i="1" s="1"/>
  <c r="L63" i="1"/>
  <c r="R63" i="1"/>
  <c r="AB63" i="1"/>
  <c r="B64" i="1"/>
  <c r="E64" i="1"/>
  <c r="G64" i="1"/>
  <c r="H64" i="1" s="1"/>
  <c r="L64" i="1"/>
  <c r="R64" i="1"/>
  <c r="AB64" i="1"/>
  <c r="B65" i="1"/>
  <c r="E65" i="1"/>
  <c r="G65" i="1"/>
  <c r="H65" i="1" s="1"/>
  <c r="L65" i="1"/>
  <c r="R65" i="1"/>
  <c r="AB65" i="1"/>
  <c r="B66" i="1"/>
  <c r="E66" i="1"/>
  <c r="G66" i="1"/>
  <c r="H66" i="1" s="1"/>
  <c r="L66" i="1"/>
  <c r="R66" i="1"/>
  <c r="AB66" i="1"/>
  <c r="B67" i="1"/>
  <c r="E67" i="1"/>
  <c r="G67" i="1"/>
  <c r="H67" i="1" s="1"/>
  <c r="L67" i="1"/>
  <c r="R67" i="1"/>
  <c r="AB67" i="1"/>
  <c r="B68" i="1"/>
  <c r="E68" i="1"/>
  <c r="G68" i="1"/>
  <c r="H68" i="1" s="1"/>
  <c r="L68" i="1"/>
  <c r="R68" i="1"/>
  <c r="AB68" i="1"/>
  <c r="B69" i="1"/>
  <c r="E69" i="1"/>
  <c r="G69" i="1"/>
  <c r="H69" i="1" s="1"/>
  <c r="L69" i="1"/>
  <c r="R69" i="1"/>
  <c r="AB69" i="1"/>
  <c r="B70" i="1"/>
  <c r="E70" i="1"/>
  <c r="G70" i="1"/>
  <c r="H70" i="1" s="1"/>
  <c r="L70" i="1"/>
  <c r="R70" i="1"/>
  <c r="AB70" i="1"/>
  <c r="B71" i="1"/>
  <c r="E71" i="1"/>
  <c r="G71" i="1"/>
  <c r="H71" i="1" s="1"/>
  <c r="L71" i="1"/>
  <c r="R71" i="1"/>
  <c r="AB71" i="1"/>
  <c r="B72" i="1"/>
  <c r="E72" i="1"/>
  <c r="G72" i="1"/>
  <c r="H72" i="1" s="1"/>
  <c r="L72" i="1"/>
  <c r="R72" i="1"/>
  <c r="AB72" i="1"/>
  <c r="B73" i="1"/>
  <c r="E73" i="1"/>
  <c r="G73" i="1"/>
  <c r="H73" i="1" s="1"/>
  <c r="L73" i="1"/>
  <c r="R73" i="1"/>
  <c r="AB73" i="1"/>
  <c r="B74" i="1"/>
  <c r="E74" i="1"/>
  <c r="G74" i="1"/>
  <c r="H74" i="1" s="1"/>
  <c r="L74" i="1"/>
  <c r="R74" i="1"/>
  <c r="AB74" i="1"/>
  <c r="B75" i="1"/>
  <c r="E75" i="1"/>
  <c r="G75" i="1"/>
  <c r="H75" i="1" s="1"/>
  <c r="L75" i="1"/>
  <c r="R75" i="1"/>
  <c r="AB75" i="1"/>
  <c r="B76" i="1"/>
  <c r="E76" i="1"/>
  <c r="G76" i="1"/>
  <c r="H76" i="1" s="1"/>
  <c r="L76" i="1"/>
  <c r="R76" i="1"/>
  <c r="AB76" i="1"/>
  <c r="B77" i="1"/>
  <c r="E77" i="1"/>
  <c r="G77" i="1"/>
  <c r="H77" i="1" s="1"/>
  <c r="L77" i="1"/>
  <c r="R77" i="1"/>
  <c r="AB77" i="1"/>
  <c r="B78" i="1"/>
  <c r="E78" i="1"/>
  <c r="G78" i="1"/>
  <c r="H78" i="1" s="1"/>
  <c r="L78" i="1"/>
  <c r="R78" i="1"/>
  <c r="AB78" i="1"/>
  <c r="B79" i="1"/>
  <c r="E79" i="1"/>
  <c r="G79" i="1"/>
  <c r="H79" i="1" s="1"/>
  <c r="L79" i="1"/>
  <c r="R79" i="1"/>
  <c r="AB79" i="1"/>
  <c r="B80" i="1"/>
  <c r="E80" i="1"/>
  <c r="G80" i="1"/>
  <c r="H80" i="1" s="1"/>
  <c r="L80" i="1"/>
  <c r="R80" i="1"/>
  <c r="AB80" i="1"/>
  <c r="B81" i="1"/>
  <c r="E81" i="1"/>
  <c r="G81" i="1"/>
  <c r="H81" i="1" s="1"/>
  <c r="L81" i="1"/>
  <c r="R81" i="1"/>
  <c r="AB81" i="1"/>
  <c r="B82" i="1"/>
  <c r="E82" i="1"/>
  <c r="G82" i="1"/>
  <c r="H82" i="1" s="1"/>
  <c r="L82" i="1"/>
  <c r="R82" i="1"/>
  <c r="AB82" i="1"/>
  <c r="B83" i="1"/>
  <c r="E83" i="1"/>
  <c r="G83" i="1"/>
  <c r="H83" i="1" s="1"/>
  <c r="L83" i="1"/>
  <c r="R83" i="1"/>
  <c r="AB83" i="1"/>
  <c r="B84" i="1"/>
  <c r="E84" i="1"/>
  <c r="G84" i="1"/>
  <c r="H84" i="1" s="1"/>
  <c r="L84" i="1"/>
  <c r="R84" i="1"/>
  <c r="AB84" i="1"/>
  <c r="B85" i="1"/>
  <c r="E85" i="1"/>
  <c r="G85" i="1"/>
  <c r="H85" i="1" s="1"/>
  <c r="L85" i="1"/>
  <c r="R85" i="1"/>
  <c r="AB85" i="1"/>
  <c r="B86" i="1"/>
  <c r="E86" i="1"/>
  <c r="G86" i="1"/>
  <c r="H86" i="1" s="1"/>
  <c r="L86" i="1"/>
  <c r="R86" i="1"/>
  <c r="AB86" i="1"/>
  <c r="B87" i="1"/>
  <c r="E87" i="1"/>
  <c r="G87" i="1"/>
  <c r="H87" i="1" s="1"/>
  <c r="L87" i="1"/>
  <c r="R87" i="1"/>
  <c r="AB87" i="1"/>
  <c r="B88" i="1"/>
  <c r="E88" i="1"/>
  <c r="G88" i="1"/>
  <c r="H88" i="1" s="1"/>
  <c r="L88" i="1"/>
  <c r="R88" i="1"/>
  <c r="AB88" i="1"/>
  <c r="B89" i="1"/>
  <c r="E89" i="1"/>
  <c r="G89" i="1"/>
  <c r="H89" i="1" s="1"/>
  <c r="L89" i="1"/>
  <c r="R89" i="1"/>
  <c r="AB89" i="1"/>
  <c r="B90" i="1"/>
  <c r="E90" i="1"/>
  <c r="G90" i="1"/>
  <c r="H90" i="1" s="1"/>
  <c r="L90" i="1"/>
  <c r="R90" i="1"/>
  <c r="AB90" i="1"/>
  <c r="AB91" i="1" l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</calcChain>
</file>

<file path=xl/sharedStrings.xml><?xml version="1.0" encoding="utf-8"?>
<sst xmlns="http://schemas.openxmlformats.org/spreadsheetml/2006/main" count="391" uniqueCount="240">
  <si>
    <t>Mã 
huyện</t>
  </si>
  <si>
    <t>Mã
 xã</t>
  </si>
  <si>
    <t>Mã
 ấp</t>
  </si>
  <si>
    <t>Stt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</si>
  <si>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</si>
  <si>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</si>
  <si>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</si>
  <si>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</si>
  <si>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</si>
  <si>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</si>
  <si>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</si>
  <si>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</si>
  <si>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</si>
  <si>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</si>
  <si>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</si>
  <si>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</si>
  <si>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</si>
  <si>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nguyễn văn trường</t>
  </si>
  <si>
    <t>nguyễn văn cường</t>
  </si>
  <si>
    <t>trần văn dũng</t>
  </si>
  <si>
    <t>nguyễn văn nê</t>
  </si>
  <si>
    <t>nguyễn văn thắng</t>
  </si>
  <si>
    <t>nguyễn văn hồng</t>
  </si>
  <si>
    <t>nguyễn thanh phong</t>
  </si>
  <si>
    <t>nguyễn trường giang</t>
  </si>
  <si>
    <t>nguyễn văn đen</t>
  </si>
  <si>
    <t xml:space="preserve">huỳnh văn hoàng </t>
  </si>
  <si>
    <t>phạm văn minh</t>
  </si>
  <si>
    <t>huỳnh văn dũng</t>
  </si>
  <si>
    <t>nguyễn văn thuận</t>
  </si>
  <si>
    <t>nguyễn văn sơn</t>
  </si>
  <si>
    <t>nguyễn thành trung</t>
  </si>
  <si>
    <t>nguyễn văn thiện</t>
  </si>
  <si>
    <t xml:space="preserve">nguyễn văn phương </t>
  </si>
  <si>
    <t>nguyễn minh sơn</t>
  </si>
  <si>
    <t>nguyễn văn hùng</t>
  </si>
  <si>
    <t>lê văn thạch</t>
  </si>
  <si>
    <t>nguyễn thành được</t>
  </si>
  <si>
    <t>nguyễn thanh hải</t>
  </si>
  <si>
    <t>trần văn xuân</t>
  </si>
  <si>
    <t>nguyễn văn tùng</t>
  </si>
  <si>
    <t>nguyễn văn tấn</t>
  </si>
  <si>
    <t>trần văn tùng</t>
  </si>
  <si>
    <t>phạm tấn cường</t>
  </si>
  <si>
    <t>nguyễn văn minh</t>
  </si>
  <si>
    <t>nguyễn văn ne</t>
  </si>
  <si>
    <t>huỳnh văn tuấn</t>
  </si>
  <si>
    <t>võ văn hùng</t>
  </si>
  <si>
    <t>huỳnh hồng dũng</t>
  </si>
  <si>
    <t>phạm tuân</t>
  </si>
  <si>
    <t>nguyễn thành ký</t>
  </si>
  <si>
    <t>phan thành lợi</t>
  </si>
  <si>
    <t>trần văn đời</t>
  </si>
  <si>
    <t>hàn tấn tài</t>
  </si>
  <si>
    <t>trần văn khắp</t>
  </si>
  <si>
    <t>nguyễn phú tân</t>
  </si>
  <si>
    <t>phạm văn lung</t>
  </si>
  <si>
    <t>nguyễn hùng sơn</t>
  </si>
  <si>
    <t>trần tuấn nam</t>
  </si>
  <si>
    <t>phạm văn nam</t>
  </si>
  <si>
    <t>trần văn bảo</t>
  </si>
  <si>
    <t>trần hữu toại</t>
  </si>
  <si>
    <t>lê hữu được</t>
  </si>
  <si>
    <t>phan thị tú trinh</t>
  </si>
  <si>
    <t>nguyễn tân khoa</t>
  </si>
  <si>
    <t>trần thành việt</t>
  </si>
  <si>
    <t>nguyễn phú tài</t>
  </si>
  <si>
    <t>ngô văn thà</t>
  </si>
  <si>
    <t>nguyễn văn út em</t>
  </si>
  <si>
    <t>nguyễn thanh thinh</t>
  </si>
  <si>
    <t>nguyễn văn dựa</t>
  </si>
  <si>
    <t>mai văn dũng</t>
  </si>
  <si>
    <t>văng văn nê</t>
  </si>
  <si>
    <t>ngô văn hưng</t>
  </si>
  <si>
    <t>nguyễn thanh tú</t>
  </si>
  <si>
    <t>nguyễn thị đồng</t>
  </si>
  <si>
    <t>lâm thanh tùng</t>
  </si>
  <si>
    <t>nguyễn hồng phúc</t>
  </si>
  <si>
    <t>nguyễn thị xuân mai</t>
  </si>
  <si>
    <t>lê minh chức</t>
  </si>
  <si>
    <t>phạm thiện tấn (trại giống)</t>
  </si>
  <si>
    <t>lê thị kiến</t>
  </si>
  <si>
    <t>nguyễn văn nhi</t>
  </si>
  <si>
    <t>phan ngọc vũ</t>
  </si>
  <si>
    <t>huỳnh tấn dũng</t>
  </si>
  <si>
    <t>võ văn niềm</t>
  </si>
  <si>
    <t>phan văn thưởng</t>
  </si>
  <si>
    <t>hồ minh sở</t>
  </si>
  <si>
    <t>lê ngọc thuận</t>
  </si>
  <si>
    <t>Ao UBND xã</t>
  </si>
  <si>
    <t>Cty XNK Tâm Sông Việt</t>
  </si>
  <si>
    <t>cao mạnh hùng</t>
  </si>
  <si>
    <t>phó văn liêu</t>
  </si>
  <si>
    <t>nguyễn phước sang</t>
  </si>
  <si>
    <t>nguyễn minh khánh</t>
  </si>
  <si>
    <t>tống thành liêm</t>
  </si>
  <si>
    <t>lý kim quận</t>
  </si>
  <si>
    <t>nguyễn văn quang</t>
  </si>
  <si>
    <t>trương thanh phúc</t>
  </si>
  <si>
    <t>trần trung ngươn</t>
  </si>
  <si>
    <t xml:space="preserve">nguyễn bé thanh </t>
  </si>
  <si>
    <t>lê ngọc nhí</t>
  </si>
  <si>
    <t>huỳnh văn lắm</t>
  </si>
  <si>
    <t>huỳnh anh sơn</t>
  </si>
  <si>
    <t>bùi văn đông</t>
  </si>
  <si>
    <t>trần văn vui</t>
  </si>
  <si>
    <t>lê hoàng duy</t>
  </si>
  <si>
    <t>nguyễn văn hấn</t>
  </si>
  <si>
    <t>nguyễn hữu nghị</t>
  </si>
  <si>
    <t>phạm văn duyên</t>
  </si>
  <si>
    <t>trần văn đô</t>
  </si>
  <si>
    <t>010/18</t>
  </si>
  <si>
    <t>huỳnh văn hồng</t>
  </si>
  <si>
    <t>lê văn muốt</t>
  </si>
  <si>
    <t>phạm tấn sanh</t>
  </si>
  <si>
    <t>lê văn phủ</t>
  </si>
  <si>
    <t>phạm tu ních</t>
  </si>
  <si>
    <t>thích trọng tính</t>
  </si>
  <si>
    <t>võ thanh chân</t>
  </si>
  <si>
    <t>trần văn trường</t>
  </si>
  <si>
    <t>đoàn văn ký</t>
  </si>
  <si>
    <t>phạm văn gõ</t>
  </si>
  <si>
    <t>huỳnh văn cọp</t>
  </si>
  <si>
    <t>nguyễn văn hom</t>
  </si>
  <si>
    <t>phạm văn cầm</t>
  </si>
  <si>
    <t>nguyễn văn nhậm</t>
  </si>
  <si>
    <t>bùi vĩnh thái</t>
  </si>
  <si>
    <t>đoàn văn lưng</t>
  </si>
  <si>
    <t>bùi văn đạt</t>
  </si>
  <si>
    <t>phạm văn biển</t>
  </si>
  <si>
    <t>dương phú vĩnh</t>
  </si>
  <si>
    <t xml:space="preserve">nguyễn thanh phương </t>
  </si>
  <si>
    <t>nguyễn văn tờ</t>
  </si>
  <si>
    <t>nguyễn thành nam</t>
  </si>
  <si>
    <t>huỳnh văn thuộc</t>
  </si>
  <si>
    <t>huỳnh văn nghiệp</t>
  </si>
  <si>
    <t>lê văn đậu</t>
  </si>
  <si>
    <t>lê hồng tâm</t>
  </si>
  <si>
    <t>lâm văn giang</t>
  </si>
  <si>
    <t>nguyễn văn tòng</t>
  </si>
  <si>
    <t>lâm văn sài</t>
  </si>
  <si>
    <t>lê văn dũng</t>
  </si>
  <si>
    <t>nguyễn văn trí</t>
  </si>
  <si>
    <t>nguyễn ngọc nhen</t>
  </si>
  <si>
    <t>cao văn hai</t>
  </si>
  <si>
    <t>nguyễn văn tài</t>
  </si>
  <si>
    <t>nguyễn văn phong</t>
  </si>
  <si>
    <t>tăng hồng nhị</t>
  </si>
  <si>
    <t>hồ chí hòa bình</t>
  </si>
  <si>
    <t>võ thanh hùng</t>
  </si>
  <si>
    <t>võ văn do</t>
  </si>
  <si>
    <t>dương công oanh</t>
  </si>
  <si>
    <t>phạm hùng hào</t>
  </si>
  <si>
    <t>phạm văn luân</t>
  </si>
  <si>
    <t>mai văn thiệt</t>
  </si>
  <si>
    <t>la minh tâm</t>
  </si>
  <si>
    <t>lê thị thu hồng</t>
  </si>
  <si>
    <t>dương hoàng minh</t>
  </si>
  <si>
    <t>nguyễn văn nỗi</t>
  </si>
  <si>
    <t>lê văn khương</t>
  </si>
  <si>
    <t>nguyễn văn ron</t>
  </si>
  <si>
    <t>nguyễn văn nhuần</t>
  </si>
  <si>
    <t>lê văn đúng</t>
  </si>
  <si>
    <t>nguyễn việt mỹ</t>
  </si>
  <si>
    <t>huỳnh thanh hiếu</t>
  </si>
  <si>
    <t>nguyễn thị thắm</t>
  </si>
  <si>
    <t>dương ngọc phục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</si>
  <si>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</si>
  <si>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</si>
  <si>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</si>
  <si>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</si>
  <si>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</si>
  <si>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</si>
  <si>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</si>
  <si>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</si>
  <si>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</si>
  <si>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</si>
  <si>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</si>
  <si>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</si>
  <si>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</si>
  <si>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</si>
  <si>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</si>
  <si>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</si>
  <si>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</si>
  <si>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</si>
  <si>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</si>
  <si>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</si>
  <si>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</si>
  <si>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</si>
  <si>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</si>
  <si>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</si>
  <si>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</si>
  <si>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</si>
  <si>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</si>
  <si>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</si>
  <si>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</si>
  <si>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</si>
  <si>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</si>
  <si>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</si>
  <si>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</si>
  <si>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</si>
  <si>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</si>
  <si>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</si>
  <si>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</si>
  <si>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</si>
  <si>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</si>
  <si>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</si>
  <si>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</si>
  <si>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</si>
  <si>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</si>
  <si>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</si>
  <si>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</si>
  <si>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</si>
  <si>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</si>
  <si>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</si>
  <si>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</si>
  <si>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</si>
  <si>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</si>
  <si>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</si>
  <si>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</si>
  <si>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</si>
  <si>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</si>
  <si>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</si>
  <si>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</si>
  <si>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</si>
  <si>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</si>
  <si>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</si>
  <si>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</si>
  <si>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</si>
  <si>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</si>
  <si>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</si>
  <si>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</si>
  <si>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</si>
  <si>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</si>
  <si>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</si>
  <si>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</si>
  <si>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Đối tượng</t>
  </si>
  <si>
    <t>DANH SÁCH CƠ SỞ NUÔI THỦY SẢN 2018</t>
  </si>
  <si>
    <t>(Thời điểm điều tra tháng 11/2018)</t>
  </si>
  <si>
    <t>Diện tích mặt nước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</si>
</sst>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tabSelected="1" topLeftCell="D1" zoomScale="154" zoomScaleNormal="154" workbookViewId="0">
      <selection activeCell="N9" sqref="N9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6" style="1" hidden="1" customWidth="1"/>
    <col min="4" max="4" width="3.7109375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3.5703125" style="1" hidden="1" customWidth="1"/>
    <col min="10" max="10" width="20.85546875" style="1" customWidth="1"/>
    <col min="11" max="11" width="9.28515625" style="1" hidden="1" customWidth="1"/>
    <col min="12" max="12" width="12.28515625" style="1" customWidth="1"/>
    <col min="13" max="13" width="9.28515625" style="1" hidden="1" customWidth="1"/>
    <col min="14" max="14" width="16.28515625" style="1" bestFit="1" customWidth="1"/>
    <col min="15" max="15" width="9.28515625" style="1" hidden="1" customWidth="1"/>
    <col min="16" max="16" width="12.42578125" style="1" hidden="1" customWidth="1"/>
    <col min="17" max="17" width="8.28515625" style="1" hidden="1" customWidth="1"/>
    <col min="18" max="18" width="9.5703125" style="1" hidden="1" customWidth="1"/>
    <col min="19" max="19" width="9.28515625" style="1" hidden="1" customWidth="1"/>
    <col min="20" max="20" width="9.5703125" style="1" hidden="1" customWidth="1"/>
    <col min="21" max="26" width="9.28515625" style="1" hidden="1" customWidth="1"/>
    <col min="27" max="27" width="8.7109375" style="1" hidden="1" customWidth="1"/>
    <col min="28" max="28" width="11.28515625" style="1" hidden="1" customWidth="1"/>
    <col min="29" max="16384" width="9.140625" style="1"/>
  </cols>
  <sheetData>
    <row r="1" spans="1:28" ht="12" customHeight="1" x14ac:dyDescent="0.2">
      <c r="D1" s="14" t="s">
        <v>237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8" x14ac:dyDescent="0.2">
      <c r="D2" s="13" t="s">
        <v>238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8" ht="6.75" customHeight="1" x14ac:dyDescent="0.2"/>
    <row r="4" spans="1:28" s="4" customFormat="1" ht="12" customHeight="1" x14ac:dyDescent="0.25">
      <c r="A4" s="3" t="s">
        <v>0</v>
      </c>
      <c r="B4" s="3" t="s">
        <v>216</v>
      </c>
      <c r="C4" s="4" t="s">
        <v>1</v>
      </c>
      <c r="D4" s="5" t="s">
        <v>235</v>
      </c>
      <c r="E4" s="5" t="s">
        <v>217</v>
      </c>
      <c r="F4" s="6" t="s">
        <v>2</v>
      </c>
      <c r="G4" s="6"/>
      <c r="H4" s="6" t="s">
        <v>218</v>
      </c>
      <c r="I4" s="5" t="s">
        <v>3</v>
      </c>
      <c r="J4" s="6" t="s">
        <v>167</v>
      </c>
      <c r="K4" s="5" t="s">
        <v>4</v>
      </c>
      <c r="L4" s="5" t="s">
        <v>236</v>
      </c>
      <c r="M4" s="5" t="s">
        <v>5</v>
      </c>
      <c r="N4" s="5" t="s">
        <v>239</v>
      </c>
      <c r="O4" s="4" t="s">
        <v>6</v>
      </c>
      <c r="P4" s="4" t="s">
        <v>219</v>
      </c>
      <c r="Q4" s="4" t="s">
        <v>7</v>
      </c>
      <c r="R4" s="4" t="s">
        <v>224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16</v>
      </c>
      <c r="AB4" s="4" t="s">
        <v>231</v>
      </c>
    </row>
    <row r="5" spans="1:28" x14ac:dyDescent="0.2">
      <c r="A5" s="1">
        <v>892</v>
      </c>
      <c r="B5" s="1" t="str">
        <f>VLOOKUP(A5,'[1]Danh muc huyen'!B$8:C$18,2,0)</f>
        <v xml:space="preserve">Huyện Châu Thành </v>
      </c>
      <c r="C5" s="1">
        <v>30589</v>
      </c>
      <c r="D5" s="11">
        <v>1</v>
      </c>
      <c r="E5" s="12" t="str">
        <f>VLOOKUP(C5,[1]DanhMuc_31_03_2012!B$7:C$173,2,0)</f>
        <v>Thị trấn An Châu</v>
      </c>
      <c r="F5" s="12">
        <v>1</v>
      </c>
      <c r="G5" s="12" t="str">
        <f t="shared" ref="G5:G23" si="0">TEXT(C5,"00000")&amp;TEXT(F5,"00")</f>
        <v>3058901</v>
      </c>
      <c r="H5" s="12" t="str">
        <f>VLOOKUP(VALUE(G5),[1]Danhmuc_31_3_2012!E$6:G$894,3,0)</f>
        <v>Ấp Hòa Long I</v>
      </c>
      <c r="I5" s="12">
        <v>1</v>
      </c>
      <c r="J5" s="12" t="s">
        <v>48</v>
      </c>
      <c r="K5" s="12">
        <v>4</v>
      </c>
      <c r="L5" s="12" t="str">
        <f>IFERROR(VLOOKUP(K5,dm_ts!$B$3:$C$24,2,0)," ")</f>
        <v>Cá rô phi</v>
      </c>
      <c r="M5" s="12">
        <v>500</v>
      </c>
      <c r="N5" s="12">
        <v>400</v>
      </c>
      <c r="O5" s="1">
        <v>2</v>
      </c>
      <c r="P5" s="1" t="s">
        <v>221</v>
      </c>
      <c r="Q5" s="1">
        <v>0</v>
      </c>
      <c r="R5" s="1" t="str">
        <f>IFERROR(VLOOKUP(Q5,dm_ts!$G$4:$H$9,2,0)," ")</f>
        <v xml:space="preserve"> </v>
      </c>
      <c r="U5" s="1">
        <v>6.0000000000000001E-3</v>
      </c>
      <c r="V5" s="1">
        <v>1.8</v>
      </c>
      <c r="W5" s="1">
        <v>200</v>
      </c>
      <c r="X5" s="1">
        <v>43361</v>
      </c>
      <c r="Y5" s="1">
        <v>43331</v>
      </c>
      <c r="Z5" s="1">
        <v>3</v>
      </c>
      <c r="AA5" s="1">
        <v>2</v>
      </c>
      <c r="AB5" s="1" t="str">
        <f>IFERROR(VLOOKUP(AA5,dm_ts!$G$12:$H$14,2,0)," ")</f>
        <v>Tiêu thụ nội địa</v>
      </c>
    </row>
    <row r="6" spans="1:28" x14ac:dyDescent="0.2">
      <c r="A6" s="1">
        <v>892</v>
      </c>
      <c r="B6" s="1" t="str">
        <f>VLOOKUP(A6,'[1]Danh muc huyen'!B$8:C$18,2,0)</f>
        <v xml:space="preserve">Huyện Châu Thành </v>
      </c>
      <c r="C6" s="1">
        <v>30589</v>
      </c>
      <c r="D6" s="7">
        <v>2</v>
      </c>
      <c r="E6" s="8" t="str">
        <f>VLOOKUP(C6,[1]DanhMuc_31_03_2012!B$7:C$173,2,0)</f>
        <v>Thị trấn An Châu</v>
      </c>
      <c r="F6" s="8">
        <v>1</v>
      </c>
      <c r="G6" s="8" t="str">
        <f t="shared" si="0"/>
        <v>3058901</v>
      </c>
      <c r="H6" s="8" t="str">
        <f>VLOOKUP(VALUE(G6),[1]Danhmuc_31_3_2012!E$6:G$894,3,0)</f>
        <v>Ấp Hòa Long I</v>
      </c>
      <c r="I6" s="8">
        <v>3</v>
      </c>
      <c r="J6" s="8" t="s">
        <v>50</v>
      </c>
      <c r="K6" s="8">
        <v>4</v>
      </c>
      <c r="L6" s="8" t="str">
        <f>IFERROR(VLOOKUP(K6,dm_ts!$B$3:$C$24,2,0)," ")</f>
        <v>Cá rô phi</v>
      </c>
      <c r="M6" s="8">
        <v>1200</v>
      </c>
      <c r="N6" s="8">
        <v>800</v>
      </c>
      <c r="O6" s="1">
        <v>2</v>
      </c>
      <c r="P6" s="1" t="s">
        <v>221</v>
      </c>
      <c r="Q6" s="1">
        <v>0</v>
      </c>
      <c r="R6" s="1" t="str">
        <f>IFERROR(VLOOKUP(Q6,dm_ts!$G$4:$H$9,2,0)," ")</f>
        <v xml:space="preserve"> </v>
      </c>
      <c r="U6" s="1">
        <v>0.01</v>
      </c>
      <c r="V6" s="1">
        <v>3</v>
      </c>
      <c r="W6" s="1">
        <v>400</v>
      </c>
      <c r="X6" s="1">
        <v>43299</v>
      </c>
      <c r="Y6" s="1">
        <v>43270</v>
      </c>
      <c r="Z6" s="1">
        <v>5</v>
      </c>
      <c r="AA6" s="1">
        <v>2</v>
      </c>
      <c r="AB6" s="1" t="str">
        <f>IFERROR(VLOOKUP(AA6,dm_ts!$G$12:$H$14,2,0)," ")</f>
        <v>Tiêu thụ nội địa</v>
      </c>
    </row>
    <row r="7" spans="1:28" x14ac:dyDescent="0.2">
      <c r="A7" s="1">
        <v>892</v>
      </c>
      <c r="B7" s="1" t="str">
        <f>VLOOKUP(A7,'[1]Danh muc huyen'!B$8:C$18,2,0)</f>
        <v xml:space="preserve">Huyện Châu Thành </v>
      </c>
      <c r="C7" s="1">
        <v>30589</v>
      </c>
      <c r="D7" s="7">
        <v>3</v>
      </c>
      <c r="E7" s="8" t="str">
        <f>VLOOKUP(C7,[1]DanhMuc_31_03_2012!B$7:C$173,2,0)</f>
        <v>Thị trấn An Châu</v>
      </c>
      <c r="F7" s="8">
        <v>1</v>
      </c>
      <c r="G7" s="8" t="str">
        <f t="shared" si="0"/>
        <v>3058901</v>
      </c>
      <c r="H7" s="8" t="str">
        <f>VLOOKUP(VALUE(G7),[1]Danhmuc_31_3_2012!E$6:G$894,3,0)</f>
        <v>Ấp Hòa Long I</v>
      </c>
      <c r="I7" s="8">
        <v>2</v>
      </c>
      <c r="J7" s="8" t="s">
        <v>49</v>
      </c>
      <c r="K7" s="8">
        <v>6</v>
      </c>
      <c r="L7" s="8" t="str">
        <f>IFERROR(VLOOKUP(K7,dm_ts!$B$3:$C$24,2,0)," ")</f>
        <v>Cá trê</v>
      </c>
      <c r="M7" s="8">
        <v>1500</v>
      </c>
      <c r="N7" s="8">
        <v>1000</v>
      </c>
      <c r="O7" s="1">
        <v>2</v>
      </c>
      <c r="P7" s="1" t="s">
        <v>221</v>
      </c>
      <c r="Q7" s="1">
        <v>0</v>
      </c>
      <c r="R7" s="1" t="str">
        <f>IFERROR(VLOOKUP(Q7,dm_ts!$G$4:$H$9,2,0)," ")</f>
        <v xml:space="preserve"> </v>
      </c>
      <c r="U7" s="1">
        <v>0.03</v>
      </c>
      <c r="V7" s="1">
        <v>12</v>
      </c>
      <c r="W7" s="1">
        <v>400</v>
      </c>
      <c r="X7" s="1">
        <v>43299</v>
      </c>
      <c r="Y7" s="1">
        <v>43452</v>
      </c>
      <c r="Z7" s="1">
        <v>12</v>
      </c>
      <c r="AA7" s="1">
        <v>2</v>
      </c>
      <c r="AB7" s="1" t="str">
        <f>IFERROR(VLOOKUP(AA7,dm_ts!$G$12:$H$14,2,0)," ")</f>
        <v>Tiêu thụ nội địa</v>
      </c>
    </row>
    <row r="8" spans="1:28" x14ac:dyDescent="0.2">
      <c r="A8" s="1">
        <v>892</v>
      </c>
      <c r="B8" s="1" t="str">
        <f>VLOOKUP(A8,'[1]Danh muc huyen'!B$8:C$18,2,0)</f>
        <v xml:space="preserve">Huyện Châu Thành </v>
      </c>
      <c r="C8" s="1">
        <v>30589</v>
      </c>
      <c r="D8" s="7">
        <v>4</v>
      </c>
      <c r="E8" s="8" t="str">
        <f>VLOOKUP(C8,[1]DanhMuc_31_03_2012!B$7:C$173,2,0)</f>
        <v>Thị trấn An Châu</v>
      </c>
      <c r="F8" s="8">
        <v>1</v>
      </c>
      <c r="G8" s="8" t="str">
        <f t="shared" si="0"/>
        <v>3058901</v>
      </c>
      <c r="H8" s="8" t="str">
        <f>VLOOKUP(VALUE(G8),[1]Danhmuc_31_3_2012!E$6:G$894,3,0)</f>
        <v>Ấp Hòa Long I</v>
      </c>
      <c r="I8" s="8">
        <v>4</v>
      </c>
      <c r="J8" s="8" t="s">
        <v>51</v>
      </c>
      <c r="K8" s="8">
        <v>4</v>
      </c>
      <c r="L8" s="8" t="str">
        <f>IFERROR(VLOOKUP(K8,dm_ts!$B$3:$C$24,2,0)," ")</f>
        <v>Cá rô phi</v>
      </c>
      <c r="M8" s="8">
        <v>1300</v>
      </c>
      <c r="N8" s="8">
        <v>1000</v>
      </c>
      <c r="O8" s="1">
        <v>2</v>
      </c>
      <c r="P8" s="1" t="s">
        <v>221</v>
      </c>
      <c r="Q8" s="1">
        <v>0</v>
      </c>
      <c r="R8" s="1" t="str">
        <f>IFERROR(VLOOKUP(Q8,dm_ts!$G$4:$H$9,2,0)," ")</f>
        <v xml:space="preserve"> </v>
      </c>
      <c r="U8" s="1">
        <v>1.2999999999999999E-2</v>
      </c>
      <c r="V8" s="1">
        <v>3.9</v>
      </c>
      <c r="W8" s="1">
        <v>300</v>
      </c>
      <c r="X8" s="1">
        <v>43330</v>
      </c>
      <c r="Y8" s="1">
        <v>43300</v>
      </c>
      <c r="Z8" s="1">
        <v>7</v>
      </c>
      <c r="AA8" s="1">
        <v>2</v>
      </c>
      <c r="AB8" s="1" t="str">
        <f>IFERROR(VLOOKUP(AA8,dm_ts!$G$12:$H$14,2,0)," ")</f>
        <v>Tiêu thụ nội địa</v>
      </c>
    </row>
    <row r="9" spans="1:28" x14ac:dyDescent="0.2">
      <c r="A9" s="1">
        <v>892</v>
      </c>
      <c r="B9" s="1" t="str">
        <f>VLOOKUP(A9,'[1]Danh muc huyen'!B$8:C$18,2,0)</f>
        <v xml:space="preserve">Huyện Châu Thành </v>
      </c>
      <c r="C9" s="1">
        <v>30589</v>
      </c>
      <c r="D9" s="7">
        <v>5</v>
      </c>
      <c r="E9" s="8" t="str">
        <f>VLOOKUP(C9,[1]DanhMuc_31_03_2012!B$7:C$173,2,0)</f>
        <v>Thị trấn An Châu</v>
      </c>
      <c r="F9" s="8">
        <v>3</v>
      </c>
      <c r="G9" s="8" t="str">
        <f t="shared" si="0"/>
        <v>3058903</v>
      </c>
      <c r="H9" s="8" t="str">
        <f>VLOOKUP(VALUE(G9),[1]Danhmuc_31_3_2012!E$6:G$894,3,0)</f>
        <v>Ấp Hòa Long II</v>
      </c>
      <c r="I9" s="8">
        <v>2</v>
      </c>
      <c r="J9" s="8" t="s">
        <v>53</v>
      </c>
      <c r="K9" s="8">
        <v>5</v>
      </c>
      <c r="L9" s="8" t="str">
        <f>IFERROR(VLOOKUP(K9,dm_ts!$B$3:$C$24,2,0)," ")</f>
        <v>Cá điều hồng</v>
      </c>
      <c r="M9" s="8">
        <v>2500</v>
      </c>
      <c r="N9" s="8">
        <v>2000</v>
      </c>
      <c r="O9" s="1">
        <v>2</v>
      </c>
      <c r="P9" s="1" t="s">
        <v>221</v>
      </c>
      <c r="Q9" s="1">
        <v>0</v>
      </c>
      <c r="R9" s="1" t="str">
        <f>IFERROR(VLOOKUP(Q9,dm_ts!$G$4:$H$9,2,0)," ")</f>
        <v xml:space="preserve"> </v>
      </c>
      <c r="U9" s="1">
        <v>2.5000000000000001E-2</v>
      </c>
      <c r="V9" s="1">
        <v>9</v>
      </c>
      <c r="W9" s="1">
        <v>300</v>
      </c>
      <c r="X9" s="1">
        <v>43330</v>
      </c>
      <c r="Y9" s="1">
        <v>43300</v>
      </c>
      <c r="Z9" s="1">
        <v>13</v>
      </c>
      <c r="AA9" s="1">
        <v>2</v>
      </c>
      <c r="AB9" s="1" t="str">
        <f>IFERROR(VLOOKUP(AA9,dm_ts!$G$12:$H$14,2,0)," ")</f>
        <v>Tiêu thụ nội địa</v>
      </c>
    </row>
    <row r="10" spans="1:28" x14ac:dyDescent="0.2">
      <c r="A10" s="1">
        <v>892</v>
      </c>
      <c r="B10" s="1" t="str">
        <f>VLOOKUP(A10,'[1]Danh muc huyen'!B$8:C$18,2,0)</f>
        <v xml:space="preserve">Huyện Châu Thành </v>
      </c>
      <c r="C10" s="1">
        <v>30589</v>
      </c>
      <c r="D10" s="7">
        <v>6</v>
      </c>
      <c r="E10" s="8" t="str">
        <f>VLOOKUP(C10,[1]DanhMuc_31_03_2012!B$7:C$173,2,0)</f>
        <v>Thị trấn An Châu</v>
      </c>
      <c r="F10" s="8">
        <v>3</v>
      </c>
      <c r="G10" s="8" t="str">
        <f t="shared" si="0"/>
        <v>3058903</v>
      </c>
      <c r="H10" s="8" t="str">
        <f>VLOOKUP(VALUE(G10),[1]Danhmuc_31_3_2012!E$6:G$894,3,0)</f>
        <v>Ấp Hòa Long II</v>
      </c>
      <c r="I10" s="8">
        <v>1</v>
      </c>
      <c r="J10" s="8" t="s">
        <v>52</v>
      </c>
      <c r="K10" s="8">
        <v>5</v>
      </c>
      <c r="L10" s="8" t="str">
        <f>IFERROR(VLOOKUP(K10,dm_ts!$B$3:$C$24,2,0)," ")</f>
        <v>Cá điều hồng</v>
      </c>
      <c r="M10" s="8">
        <v>1000</v>
      </c>
      <c r="N10" s="8">
        <v>600</v>
      </c>
      <c r="O10" s="1">
        <v>2</v>
      </c>
      <c r="P10" s="1" t="s">
        <v>221</v>
      </c>
      <c r="Q10" s="1">
        <v>0</v>
      </c>
      <c r="R10" s="1" t="str">
        <f>IFERROR(VLOOKUP(Q10,dm_ts!$G$4:$H$9,2,0)," ")</f>
        <v xml:space="preserve"> </v>
      </c>
      <c r="U10" s="1">
        <v>0.01</v>
      </c>
      <c r="V10" s="1">
        <v>3.6</v>
      </c>
      <c r="W10" s="1">
        <v>200</v>
      </c>
      <c r="X10" s="1">
        <v>43361</v>
      </c>
      <c r="Y10" s="1">
        <v>43331</v>
      </c>
      <c r="Z10" s="1">
        <v>4</v>
      </c>
      <c r="AA10" s="1">
        <v>2</v>
      </c>
      <c r="AB10" s="1" t="str">
        <f>IFERROR(VLOOKUP(AA10,dm_ts!$G$12:$H$14,2,0)," ")</f>
        <v>Tiêu thụ nội địa</v>
      </c>
    </row>
    <row r="11" spans="1:28" x14ac:dyDescent="0.2">
      <c r="A11" s="1">
        <v>892</v>
      </c>
      <c r="B11" s="1" t="str">
        <f>VLOOKUP(A11,'[1]Danh muc huyen'!B$8:C$18,2,0)</f>
        <v xml:space="preserve">Huyện Châu Thành </v>
      </c>
      <c r="C11" s="1">
        <v>30589</v>
      </c>
      <c r="D11" s="7">
        <v>7</v>
      </c>
      <c r="E11" s="8" t="str">
        <f>VLOOKUP(C11,[1]DanhMuc_31_03_2012!B$7:C$173,2,0)</f>
        <v>Thị trấn An Châu</v>
      </c>
      <c r="F11" s="8">
        <v>3</v>
      </c>
      <c r="G11" s="8" t="str">
        <f t="shared" si="0"/>
        <v>3058903</v>
      </c>
      <c r="H11" s="8" t="str">
        <f>VLOOKUP(VALUE(G11),[1]Danhmuc_31_3_2012!E$6:G$894,3,0)</f>
        <v>Ấp Hòa Long II</v>
      </c>
      <c r="I11" s="8">
        <v>3</v>
      </c>
      <c r="J11" s="8" t="s">
        <v>54</v>
      </c>
      <c r="K11" s="8">
        <v>5</v>
      </c>
      <c r="L11" s="8" t="str">
        <f>IFERROR(VLOOKUP(K11,dm_ts!$B$3:$C$24,2,0)," ")</f>
        <v>Cá điều hồng</v>
      </c>
      <c r="M11" s="8">
        <v>700</v>
      </c>
      <c r="N11" s="8">
        <v>500</v>
      </c>
      <c r="O11" s="1">
        <v>2</v>
      </c>
      <c r="P11" s="1" t="s">
        <v>221</v>
      </c>
      <c r="Q11" s="1">
        <v>0</v>
      </c>
      <c r="R11" s="1" t="str">
        <f>IFERROR(VLOOKUP(Q11,dm_ts!$G$4:$H$9,2,0)," ")</f>
        <v xml:space="preserve"> </v>
      </c>
      <c r="U11" s="1">
        <v>7.0000000000000001E-3</v>
      </c>
      <c r="V11" s="1">
        <v>2.52</v>
      </c>
      <c r="W11" s="1">
        <v>400</v>
      </c>
      <c r="X11" s="1">
        <v>43299</v>
      </c>
      <c r="Y11" s="1">
        <v>43270</v>
      </c>
      <c r="Z11" s="1">
        <v>3.5</v>
      </c>
      <c r="AA11" s="1">
        <v>2</v>
      </c>
      <c r="AB11" s="1" t="str">
        <f>IFERROR(VLOOKUP(AA11,dm_ts!$G$12:$H$14,2,0)," ")</f>
        <v>Tiêu thụ nội địa</v>
      </c>
    </row>
    <row r="12" spans="1:28" x14ac:dyDescent="0.2">
      <c r="A12" s="1">
        <v>892</v>
      </c>
      <c r="B12" s="1" t="str">
        <f>VLOOKUP(A12,'[1]Danh muc huyen'!B$8:C$18,2,0)</f>
        <v xml:space="preserve">Huyện Châu Thành </v>
      </c>
      <c r="C12" s="1">
        <v>30589</v>
      </c>
      <c r="D12" s="7">
        <v>8</v>
      </c>
      <c r="E12" s="8" t="str">
        <f>VLOOKUP(C12,[1]DanhMuc_31_03_2012!B$7:C$173,2,0)</f>
        <v>Thị trấn An Châu</v>
      </c>
      <c r="F12" s="8">
        <v>5</v>
      </c>
      <c r="G12" s="8" t="str">
        <f t="shared" si="0"/>
        <v>3058905</v>
      </c>
      <c r="H12" s="8" t="str">
        <f>VLOOKUP(VALUE(G12),[1]Danhmuc_31_3_2012!E$6:G$894,3,0)</f>
        <v>Ấp Hòa Long III</v>
      </c>
      <c r="I12" s="8">
        <v>4</v>
      </c>
      <c r="J12" s="8" t="s">
        <v>57</v>
      </c>
      <c r="K12" s="8">
        <v>4</v>
      </c>
      <c r="L12" s="8" t="str">
        <f>IFERROR(VLOOKUP(K12,dm_ts!$B$3:$C$24,2,0)," ")</f>
        <v>Cá rô phi</v>
      </c>
      <c r="M12" s="8">
        <v>1300</v>
      </c>
      <c r="N12" s="8">
        <v>800</v>
      </c>
      <c r="O12" s="1">
        <v>2</v>
      </c>
      <c r="P12" s="1" t="s">
        <v>221</v>
      </c>
      <c r="Q12" s="1">
        <v>0</v>
      </c>
      <c r="R12" s="1" t="str">
        <f>IFERROR(VLOOKUP(Q12,dm_ts!$G$4:$H$9,2,0)," ")</f>
        <v xml:space="preserve"> </v>
      </c>
      <c r="U12" s="1">
        <v>0.01</v>
      </c>
      <c r="V12" s="1">
        <v>3</v>
      </c>
      <c r="W12" s="1">
        <v>400</v>
      </c>
      <c r="X12" s="1">
        <v>43299</v>
      </c>
      <c r="Y12" s="1">
        <v>43270</v>
      </c>
      <c r="Z12" s="1">
        <v>5</v>
      </c>
      <c r="AA12" s="1">
        <v>2</v>
      </c>
      <c r="AB12" s="1" t="str">
        <f>IFERROR(VLOOKUP(AA12,dm_ts!$G$12:$H$14,2,0)," ")</f>
        <v>Tiêu thụ nội địa</v>
      </c>
    </row>
    <row r="13" spans="1:28" x14ac:dyDescent="0.2">
      <c r="A13" s="1">
        <v>892</v>
      </c>
      <c r="B13" s="1" t="str">
        <f>VLOOKUP(A13,'[1]Danh muc huyen'!B$8:C$18,2,0)</f>
        <v xml:space="preserve">Huyện Châu Thành </v>
      </c>
      <c r="C13" s="1">
        <v>30589</v>
      </c>
      <c r="D13" s="7">
        <v>9</v>
      </c>
      <c r="E13" s="8" t="str">
        <f>VLOOKUP(C13,[1]DanhMuc_31_03_2012!B$7:C$173,2,0)</f>
        <v>Thị trấn An Châu</v>
      </c>
      <c r="F13" s="8">
        <v>5</v>
      </c>
      <c r="G13" s="8" t="str">
        <f t="shared" si="0"/>
        <v>3058905</v>
      </c>
      <c r="H13" s="8" t="str">
        <f>VLOOKUP(VALUE(G13),[1]Danhmuc_31_3_2012!E$6:G$894,3,0)</f>
        <v>Ấp Hòa Long III</v>
      </c>
      <c r="I13" s="8">
        <v>1</v>
      </c>
      <c r="J13" s="8" t="s">
        <v>55</v>
      </c>
      <c r="K13" s="8">
        <v>6</v>
      </c>
      <c r="L13" s="8" t="str">
        <f>IFERROR(VLOOKUP(K13,dm_ts!$B$3:$C$24,2,0)," ")</f>
        <v>Cá trê</v>
      </c>
      <c r="M13" s="8">
        <v>1000</v>
      </c>
      <c r="N13" s="8">
        <v>600</v>
      </c>
      <c r="O13" s="1">
        <v>2</v>
      </c>
      <c r="P13" s="1" t="s">
        <v>221</v>
      </c>
      <c r="Q13" s="1">
        <v>0</v>
      </c>
      <c r="R13" s="1" t="str">
        <f>IFERROR(VLOOKUP(Q13,dm_ts!$G$4:$H$9,2,0)," ")</f>
        <v xml:space="preserve"> </v>
      </c>
      <c r="U13" s="1">
        <v>0.03</v>
      </c>
      <c r="V13" s="1">
        <v>11.4</v>
      </c>
      <c r="W13" s="1">
        <v>400</v>
      </c>
      <c r="X13" s="1">
        <v>43299</v>
      </c>
      <c r="Y13" s="1">
        <v>43453</v>
      </c>
      <c r="Z13" s="1">
        <v>9.4</v>
      </c>
      <c r="AA13" s="1">
        <v>2</v>
      </c>
      <c r="AB13" s="1" t="str">
        <f>IFERROR(VLOOKUP(AA13,dm_ts!$G$12:$H$14,2,0)," ")</f>
        <v>Tiêu thụ nội địa</v>
      </c>
    </row>
    <row r="14" spans="1:28" x14ac:dyDescent="0.2">
      <c r="A14" s="1">
        <v>892</v>
      </c>
      <c r="B14" s="1" t="str">
        <f>VLOOKUP(A14,'[1]Danh muc huyen'!B$8:C$18,2,0)</f>
        <v xml:space="preserve">Huyện Châu Thành </v>
      </c>
      <c r="C14" s="1">
        <v>30589</v>
      </c>
      <c r="D14" s="7">
        <v>10</v>
      </c>
      <c r="E14" s="8" t="str">
        <f>VLOOKUP(C14,[1]DanhMuc_31_03_2012!B$7:C$173,2,0)</f>
        <v>Thị trấn An Châu</v>
      </c>
      <c r="F14" s="8">
        <v>5</v>
      </c>
      <c r="G14" s="8" t="str">
        <f t="shared" si="0"/>
        <v>3058905</v>
      </c>
      <c r="H14" s="8" t="str">
        <f>VLOOKUP(VALUE(G14),[1]Danhmuc_31_3_2012!E$6:G$894,3,0)</f>
        <v>Ấp Hòa Long III</v>
      </c>
      <c r="I14" s="8">
        <v>2</v>
      </c>
      <c r="J14" s="8" t="s">
        <v>37</v>
      </c>
      <c r="K14" s="8">
        <v>4</v>
      </c>
      <c r="L14" s="8" t="str">
        <f>IFERROR(VLOOKUP(K14,dm_ts!$B$3:$C$24,2,0)," ")</f>
        <v>Cá rô phi</v>
      </c>
      <c r="M14" s="8">
        <v>1500</v>
      </c>
      <c r="N14" s="8">
        <v>1000</v>
      </c>
      <c r="O14" s="1">
        <v>2</v>
      </c>
      <c r="P14" s="1" t="s">
        <v>221</v>
      </c>
      <c r="Q14" s="1">
        <v>0</v>
      </c>
      <c r="R14" s="1" t="str">
        <f>IFERROR(VLOOKUP(Q14,dm_ts!$G$4:$H$9,2,0)," ")</f>
        <v xml:space="preserve"> </v>
      </c>
      <c r="U14" s="1">
        <v>1.4999999999999999E-2</v>
      </c>
      <c r="V14" s="1">
        <v>4.5</v>
      </c>
      <c r="W14" s="1">
        <v>300</v>
      </c>
      <c r="X14" s="1">
        <v>43330</v>
      </c>
      <c r="Y14" s="1">
        <v>43300</v>
      </c>
      <c r="Z14" s="1">
        <v>6.8</v>
      </c>
      <c r="AA14" s="1">
        <v>2</v>
      </c>
      <c r="AB14" s="1" t="str">
        <f>IFERROR(VLOOKUP(AA14,dm_ts!$G$12:$H$14,2,0)," ")</f>
        <v>Tiêu thụ nội địa</v>
      </c>
    </row>
    <row r="15" spans="1:28" x14ac:dyDescent="0.2">
      <c r="A15" s="1">
        <v>892</v>
      </c>
      <c r="B15" s="1" t="str">
        <f>VLOOKUP(A15,'[1]Danh muc huyen'!B$8:C$18,2,0)</f>
        <v xml:space="preserve">Huyện Châu Thành </v>
      </c>
      <c r="C15" s="1">
        <v>30589</v>
      </c>
      <c r="D15" s="7">
        <v>11</v>
      </c>
      <c r="E15" s="8" t="str">
        <f>VLOOKUP(C15,[1]DanhMuc_31_03_2012!B$7:C$173,2,0)</f>
        <v>Thị trấn An Châu</v>
      </c>
      <c r="F15" s="8">
        <v>5</v>
      </c>
      <c r="G15" s="8" t="str">
        <f t="shared" si="0"/>
        <v>3058905</v>
      </c>
      <c r="H15" s="8" t="str">
        <f>VLOOKUP(VALUE(G15),[1]Danhmuc_31_3_2012!E$6:G$894,3,0)</f>
        <v>Ấp Hòa Long III</v>
      </c>
      <c r="I15" s="8">
        <v>3</v>
      </c>
      <c r="J15" s="8" t="s">
        <v>56</v>
      </c>
      <c r="K15" s="8">
        <v>4</v>
      </c>
      <c r="L15" s="8" t="str">
        <f>IFERROR(VLOOKUP(K15,dm_ts!$B$3:$C$24,2,0)," ")</f>
        <v>Cá rô phi</v>
      </c>
      <c r="M15" s="8">
        <v>550</v>
      </c>
      <c r="N15" s="8">
        <v>400</v>
      </c>
      <c r="O15" s="1">
        <v>2</v>
      </c>
      <c r="P15" s="1" t="s">
        <v>221</v>
      </c>
      <c r="Q15" s="1">
        <v>0</v>
      </c>
      <c r="R15" s="1" t="str">
        <f>IFERROR(VLOOKUP(Q15,dm_ts!$G$4:$H$9,2,0)," ")</f>
        <v xml:space="preserve"> </v>
      </c>
      <c r="U15" s="1">
        <v>5.0000000000000001E-3</v>
      </c>
      <c r="V15" s="1">
        <v>1.5</v>
      </c>
      <c r="W15" s="1">
        <v>200</v>
      </c>
      <c r="X15" s="1">
        <v>43361</v>
      </c>
      <c r="Y15" s="1">
        <v>43331</v>
      </c>
      <c r="Z15" s="1">
        <v>2.7</v>
      </c>
      <c r="AA15" s="1">
        <v>2</v>
      </c>
      <c r="AB15" s="1" t="str">
        <f>IFERROR(VLOOKUP(AA15,dm_ts!$G$12:$H$14,2,0)," ")</f>
        <v>Tiêu thụ nội địa</v>
      </c>
    </row>
    <row r="16" spans="1:28" x14ac:dyDescent="0.2">
      <c r="A16" s="1">
        <v>892</v>
      </c>
      <c r="B16" s="1" t="str">
        <f>VLOOKUP(A16,'[1]Danh muc huyen'!B$8:C$18,2,0)</f>
        <v xml:space="preserve">Huyện Châu Thành </v>
      </c>
      <c r="C16" s="1">
        <v>30589</v>
      </c>
      <c r="D16" s="7">
        <v>12</v>
      </c>
      <c r="E16" s="8" t="str">
        <f>VLOOKUP(C16,[1]DanhMuc_31_03_2012!B$7:C$173,2,0)</f>
        <v>Thị trấn An Châu</v>
      </c>
      <c r="F16" s="8">
        <v>9</v>
      </c>
      <c r="G16" s="8" t="str">
        <f t="shared" si="0"/>
        <v>3058909</v>
      </c>
      <c r="H16" s="8" t="str">
        <f>VLOOKUP(VALUE(G16),[1]Danhmuc_31_3_2012!E$6:G$894,3,0)</f>
        <v>Ấp Hòa Phú I</v>
      </c>
      <c r="I16" s="8">
        <v>2</v>
      </c>
      <c r="J16" s="8" t="s">
        <v>43</v>
      </c>
      <c r="K16" s="8">
        <v>1</v>
      </c>
      <c r="L16" s="8" t="str">
        <f>IFERROR(VLOOKUP(K16,dm_ts!$B$3:$C$24,2,0)," ")</f>
        <v>Cá tra</v>
      </c>
      <c r="M16" s="8">
        <v>9000</v>
      </c>
      <c r="N16" s="8">
        <v>8000</v>
      </c>
      <c r="O16" s="1">
        <v>1</v>
      </c>
      <c r="P16" s="1" t="s">
        <v>223</v>
      </c>
      <c r="Q16" s="1">
        <v>0</v>
      </c>
      <c r="R16" s="1" t="str">
        <f>IFERROR(VLOOKUP(Q16,dm_ts!$G$4:$H$9,2,0)," ")</f>
        <v xml:space="preserve"> </v>
      </c>
      <c r="U16" s="1">
        <v>0.23499999999999999</v>
      </c>
      <c r="V16" s="1">
        <v>276</v>
      </c>
      <c r="W16" s="1">
        <v>600</v>
      </c>
      <c r="X16" s="1">
        <v>43330</v>
      </c>
      <c r="Y16" s="1">
        <v>43178</v>
      </c>
      <c r="Z16" s="1">
        <v>220</v>
      </c>
      <c r="AA16" s="1">
        <v>1</v>
      </c>
      <c r="AB16" s="1" t="str">
        <f>IFERROR(VLOOKUP(AA16,dm_ts!$G$12:$H$14,2,0)," ")</f>
        <v>Chế biến XK</v>
      </c>
    </row>
    <row r="17" spans="1:28" x14ac:dyDescent="0.2">
      <c r="A17" s="1">
        <v>892</v>
      </c>
      <c r="B17" s="1" t="str">
        <f>VLOOKUP(A17,'[1]Danh muc huyen'!B$8:C$18,2,0)</f>
        <v xml:space="preserve">Huyện Châu Thành </v>
      </c>
      <c r="C17" s="1">
        <v>30589</v>
      </c>
      <c r="D17" s="7">
        <v>13</v>
      </c>
      <c r="E17" s="8" t="str">
        <f>VLOOKUP(C17,[1]DanhMuc_31_03_2012!B$7:C$173,2,0)</f>
        <v>Thị trấn An Châu</v>
      </c>
      <c r="F17" s="8">
        <v>9</v>
      </c>
      <c r="G17" s="8" t="str">
        <f t="shared" si="0"/>
        <v>3058909</v>
      </c>
      <c r="H17" s="8" t="str">
        <f>VLOOKUP(VALUE(G17),[1]Danhmuc_31_3_2012!E$6:G$894,3,0)</f>
        <v>Ấp Hòa Phú I</v>
      </c>
      <c r="I17" s="8">
        <v>3</v>
      </c>
      <c r="J17" s="8" t="s">
        <v>59</v>
      </c>
      <c r="K17" s="8">
        <v>6</v>
      </c>
      <c r="L17" s="8" t="str">
        <f>IFERROR(VLOOKUP(K17,dm_ts!$B$3:$C$24,2,0)," ")</f>
        <v>Cá trê</v>
      </c>
      <c r="M17" s="8">
        <v>4000</v>
      </c>
      <c r="N17" s="8">
        <v>3000</v>
      </c>
      <c r="O17" s="1">
        <v>2</v>
      </c>
      <c r="P17" s="1" t="s">
        <v>221</v>
      </c>
      <c r="Q17" s="1">
        <v>0</v>
      </c>
      <c r="R17" s="1" t="str">
        <f>IFERROR(VLOOKUP(Q17,dm_ts!$G$4:$H$9,2,0)," ")</f>
        <v xml:space="preserve"> </v>
      </c>
      <c r="U17" s="1">
        <v>0.09</v>
      </c>
      <c r="V17" s="1">
        <v>34.200000000000003</v>
      </c>
      <c r="W17" s="1">
        <v>400</v>
      </c>
      <c r="X17" s="1">
        <v>43299</v>
      </c>
      <c r="Y17" s="1">
        <v>43452</v>
      </c>
      <c r="Z17" s="1">
        <v>32.4</v>
      </c>
      <c r="AA17" s="1">
        <v>2</v>
      </c>
      <c r="AB17" s="1" t="str">
        <f>IFERROR(VLOOKUP(AA17,dm_ts!$G$12:$H$14,2,0)," ")</f>
        <v>Tiêu thụ nội địa</v>
      </c>
    </row>
    <row r="18" spans="1:28" x14ac:dyDescent="0.2">
      <c r="A18" s="1">
        <v>892</v>
      </c>
      <c r="B18" s="1" t="str">
        <f>VLOOKUP(A18,'[1]Danh muc huyen'!B$8:C$18,2,0)</f>
        <v xml:space="preserve">Huyện Châu Thành </v>
      </c>
      <c r="C18" s="1">
        <v>30589</v>
      </c>
      <c r="D18" s="7">
        <v>14</v>
      </c>
      <c r="E18" s="8" t="str">
        <f>VLOOKUP(C18,[1]DanhMuc_31_03_2012!B$7:C$173,2,0)</f>
        <v>Thị trấn An Châu</v>
      </c>
      <c r="F18" s="8">
        <v>9</v>
      </c>
      <c r="G18" s="8" t="str">
        <f t="shared" si="0"/>
        <v>3058909</v>
      </c>
      <c r="H18" s="8" t="str">
        <f>VLOOKUP(VALUE(G18),[1]Danhmuc_31_3_2012!E$6:G$894,3,0)</f>
        <v>Ấp Hòa Phú I</v>
      </c>
      <c r="I18" s="8">
        <v>1</v>
      </c>
      <c r="J18" s="8" t="s">
        <v>58</v>
      </c>
      <c r="K18" s="8">
        <v>1</v>
      </c>
      <c r="L18" s="8" t="str">
        <f>IFERROR(VLOOKUP(K18,dm_ts!$B$3:$C$24,2,0)," ")</f>
        <v>Cá tra</v>
      </c>
      <c r="M18" s="8">
        <v>7000</v>
      </c>
      <c r="N18" s="8">
        <v>6000</v>
      </c>
      <c r="O18" s="1">
        <v>1</v>
      </c>
      <c r="P18" s="1" t="s">
        <v>223</v>
      </c>
      <c r="Q18" s="1">
        <v>0</v>
      </c>
      <c r="R18" s="1" t="str">
        <f>IFERROR(VLOOKUP(Q18,dm_ts!$G$4:$H$9,2,0)," ")</f>
        <v xml:space="preserve"> </v>
      </c>
      <c r="U18" s="1">
        <v>0.18</v>
      </c>
      <c r="V18" s="1">
        <v>198</v>
      </c>
      <c r="W18" s="1">
        <v>600</v>
      </c>
      <c r="X18" s="1">
        <v>43299</v>
      </c>
      <c r="Y18" s="1">
        <v>43150</v>
      </c>
      <c r="Z18" s="1">
        <v>145</v>
      </c>
      <c r="AA18" s="1">
        <v>2</v>
      </c>
      <c r="AB18" s="1" t="str">
        <f>IFERROR(VLOOKUP(AA18,dm_ts!$G$12:$H$14,2,0)," ")</f>
        <v>Tiêu thụ nội địa</v>
      </c>
    </row>
    <row r="19" spans="1:28" x14ac:dyDescent="0.2">
      <c r="A19" s="1">
        <v>892</v>
      </c>
      <c r="B19" s="1" t="str">
        <f>VLOOKUP(A19,'[1]Danh muc huyen'!B$8:C$18,2,0)</f>
        <v xml:space="preserve">Huyện Châu Thành </v>
      </c>
      <c r="C19" s="1">
        <v>30589</v>
      </c>
      <c r="D19" s="7">
        <v>15</v>
      </c>
      <c r="E19" s="8" t="str">
        <f>VLOOKUP(C19,[1]DanhMuc_31_03_2012!B$7:C$173,2,0)</f>
        <v>Thị trấn An Châu</v>
      </c>
      <c r="F19" s="8">
        <v>11</v>
      </c>
      <c r="G19" s="8" t="str">
        <f t="shared" si="0"/>
        <v>3058911</v>
      </c>
      <c r="H19" s="8" t="str">
        <f>VLOOKUP(VALUE(G19),[1]Danhmuc_31_3_2012!E$6:G$894,3,0)</f>
        <v>Ấp Hòa Phú II</v>
      </c>
      <c r="I19" s="8">
        <v>5</v>
      </c>
      <c r="J19" s="8" t="s">
        <v>62</v>
      </c>
      <c r="K19" s="8">
        <v>6</v>
      </c>
      <c r="L19" s="8" t="str">
        <f>IFERROR(VLOOKUP(K19,dm_ts!$B$3:$C$24,2,0)," ")</f>
        <v>Cá trê</v>
      </c>
      <c r="M19" s="8">
        <v>700</v>
      </c>
      <c r="N19" s="8">
        <v>500</v>
      </c>
      <c r="O19" s="1">
        <v>2</v>
      </c>
      <c r="P19" s="1" t="s">
        <v>221</v>
      </c>
      <c r="Q19" s="1">
        <v>0</v>
      </c>
      <c r="R19" s="1" t="str">
        <f>IFERROR(VLOOKUP(Q19,dm_ts!$G$4:$H$9,2,0)," ")</f>
        <v xml:space="preserve"> </v>
      </c>
      <c r="U19" s="1">
        <v>1.4999999999999999E-2</v>
      </c>
      <c r="V19" s="1">
        <v>6</v>
      </c>
      <c r="W19" s="1">
        <v>400</v>
      </c>
      <c r="X19" s="1">
        <v>43299</v>
      </c>
      <c r="Y19" s="1">
        <v>43452</v>
      </c>
      <c r="Z19" s="1">
        <v>5.7</v>
      </c>
      <c r="AA19" s="1">
        <v>2</v>
      </c>
      <c r="AB19" s="1" t="str">
        <f>IFERROR(VLOOKUP(AA19,dm_ts!$G$12:$H$14,2,0)," ")</f>
        <v>Tiêu thụ nội địa</v>
      </c>
    </row>
    <row r="20" spans="1:28" x14ac:dyDescent="0.2">
      <c r="A20" s="1">
        <v>892</v>
      </c>
      <c r="B20" s="1" t="str">
        <f>VLOOKUP(A20,'[1]Danh muc huyen'!B$8:C$18,2,0)</f>
        <v xml:space="preserve">Huyện Châu Thành </v>
      </c>
      <c r="C20" s="1">
        <v>30589</v>
      </c>
      <c r="D20" s="7">
        <v>16</v>
      </c>
      <c r="E20" s="8" t="str">
        <f>VLOOKUP(C20,[1]DanhMuc_31_03_2012!B$7:C$173,2,0)</f>
        <v>Thị trấn An Châu</v>
      </c>
      <c r="F20" s="8">
        <v>11</v>
      </c>
      <c r="G20" s="8" t="str">
        <f t="shared" si="0"/>
        <v>3058911</v>
      </c>
      <c r="H20" s="8" t="str">
        <f>VLOOKUP(VALUE(G20),[1]Danhmuc_31_3_2012!E$6:G$894,3,0)</f>
        <v>Ấp Hòa Phú II</v>
      </c>
      <c r="I20" s="8">
        <v>4</v>
      </c>
      <c r="J20" s="8" t="s">
        <v>61</v>
      </c>
      <c r="K20" s="8">
        <v>6</v>
      </c>
      <c r="L20" s="8" t="str">
        <f>IFERROR(VLOOKUP(K20,dm_ts!$B$3:$C$24,2,0)," ")</f>
        <v>Cá trê</v>
      </c>
      <c r="M20" s="8">
        <v>2000</v>
      </c>
      <c r="N20" s="8">
        <v>1000</v>
      </c>
      <c r="O20" s="1">
        <v>2</v>
      </c>
      <c r="P20" s="1" t="s">
        <v>221</v>
      </c>
      <c r="Q20" s="1">
        <v>0</v>
      </c>
      <c r="R20" s="1" t="str">
        <f>IFERROR(VLOOKUP(Q20,dm_ts!$G$4:$H$9,2,0)," ")</f>
        <v xml:space="preserve"> </v>
      </c>
      <c r="U20" s="1">
        <v>0.04</v>
      </c>
      <c r="V20" s="1">
        <v>14.8</v>
      </c>
      <c r="W20" s="1">
        <v>100</v>
      </c>
      <c r="X20" s="1">
        <v>43391</v>
      </c>
      <c r="Y20" s="1">
        <v>43178</v>
      </c>
      <c r="Z20" s="1">
        <v>18.399999999999999</v>
      </c>
      <c r="AA20" s="1">
        <v>2</v>
      </c>
      <c r="AB20" s="1" t="str">
        <f>IFERROR(VLOOKUP(AA20,dm_ts!$G$12:$H$14,2,0)," ")</f>
        <v>Tiêu thụ nội địa</v>
      </c>
    </row>
    <row r="21" spans="1:28" x14ac:dyDescent="0.2">
      <c r="A21" s="1">
        <v>892</v>
      </c>
      <c r="B21" s="1" t="str">
        <f>VLOOKUP(A21,'[1]Danh muc huyen'!B$8:C$18,2,0)</f>
        <v xml:space="preserve">Huyện Châu Thành </v>
      </c>
      <c r="C21" s="1">
        <v>30589</v>
      </c>
      <c r="D21" s="7">
        <v>17</v>
      </c>
      <c r="E21" s="8" t="str">
        <f>VLOOKUP(C21,[1]DanhMuc_31_03_2012!B$7:C$173,2,0)</f>
        <v>Thị trấn An Châu</v>
      </c>
      <c r="F21" s="8">
        <v>11</v>
      </c>
      <c r="G21" s="8" t="str">
        <f t="shared" si="0"/>
        <v>3058911</v>
      </c>
      <c r="H21" s="8" t="str">
        <f>VLOOKUP(VALUE(G21),[1]Danhmuc_31_3_2012!E$6:G$894,3,0)</f>
        <v>Ấp Hòa Phú II</v>
      </c>
      <c r="I21" s="8">
        <v>3</v>
      </c>
      <c r="J21" s="8" t="s">
        <v>60</v>
      </c>
      <c r="K21" s="8">
        <v>6</v>
      </c>
      <c r="L21" s="8" t="str">
        <f>IFERROR(VLOOKUP(K21,dm_ts!$B$3:$C$24,2,0)," ")</f>
        <v>Cá trê</v>
      </c>
      <c r="M21" s="8">
        <v>500</v>
      </c>
      <c r="N21" s="8">
        <v>300</v>
      </c>
      <c r="O21" s="1">
        <v>2</v>
      </c>
      <c r="P21" s="1" t="s">
        <v>221</v>
      </c>
      <c r="Q21" s="1">
        <v>0</v>
      </c>
      <c r="R21" s="1" t="str">
        <f>IFERROR(VLOOKUP(Q21,dm_ts!$G$4:$H$9,2,0)," ")</f>
        <v xml:space="preserve"> </v>
      </c>
      <c r="U21" s="1">
        <v>8.9999999999999993E-3</v>
      </c>
      <c r="V21" s="1">
        <v>3.6</v>
      </c>
      <c r="W21" s="1">
        <v>400</v>
      </c>
      <c r="X21" s="1">
        <v>43299</v>
      </c>
      <c r="Y21" s="1">
        <v>43452</v>
      </c>
      <c r="Z21" s="1">
        <v>3.9</v>
      </c>
      <c r="AA21" s="1">
        <v>2</v>
      </c>
      <c r="AB21" s="1" t="str">
        <f>IFERROR(VLOOKUP(AA21,dm_ts!$G$12:$H$14,2,0)," ")</f>
        <v>Tiêu thụ nội địa</v>
      </c>
    </row>
    <row r="22" spans="1:28" x14ac:dyDescent="0.2">
      <c r="A22" s="1">
        <v>892</v>
      </c>
      <c r="B22" s="1" t="str">
        <f>VLOOKUP(A22,'[1]Danh muc huyen'!B$8:C$18,2,0)</f>
        <v xml:space="preserve">Huyện Châu Thành </v>
      </c>
      <c r="C22" s="1">
        <v>30589</v>
      </c>
      <c r="D22" s="7">
        <v>18</v>
      </c>
      <c r="E22" s="8" t="str">
        <f>VLOOKUP(C22,[1]DanhMuc_31_03_2012!B$7:C$173,2,0)</f>
        <v>Thị trấn An Châu</v>
      </c>
      <c r="F22" s="8">
        <v>11</v>
      </c>
      <c r="G22" s="8" t="str">
        <f t="shared" si="0"/>
        <v>3058911</v>
      </c>
      <c r="H22" s="8" t="str">
        <f>VLOOKUP(VALUE(G22),[1]Danhmuc_31_3_2012!E$6:G$894,3,0)</f>
        <v>Ấp Hòa Phú II</v>
      </c>
      <c r="I22" s="8">
        <v>1</v>
      </c>
      <c r="J22" s="8" t="s">
        <v>42</v>
      </c>
      <c r="K22" s="8">
        <v>6</v>
      </c>
      <c r="L22" s="8" t="str">
        <f>IFERROR(VLOOKUP(K22,dm_ts!$B$3:$C$24,2,0)," ")</f>
        <v>Cá trê</v>
      </c>
      <c r="M22" s="8">
        <v>900</v>
      </c>
      <c r="N22" s="8">
        <v>500</v>
      </c>
      <c r="O22" s="1">
        <v>2</v>
      </c>
      <c r="P22" s="1" t="s">
        <v>221</v>
      </c>
      <c r="Q22" s="1">
        <v>0</v>
      </c>
      <c r="R22" s="1" t="str">
        <f>IFERROR(VLOOKUP(Q22,dm_ts!$G$4:$H$9,2,0)," ")</f>
        <v xml:space="preserve"> </v>
      </c>
      <c r="U22" s="1">
        <v>1.7999999999999999E-2</v>
      </c>
      <c r="V22" s="1">
        <v>7.2</v>
      </c>
      <c r="W22" s="1">
        <v>200</v>
      </c>
      <c r="X22" s="1">
        <v>43361</v>
      </c>
      <c r="Y22" s="1">
        <v>43150</v>
      </c>
      <c r="Z22" s="1">
        <v>5.0999999999999996</v>
      </c>
      <c r="AA22" s="1">
        <v>2</v>
      </c>
      <c r="AB22" s="1" t="str">
        <f>IFERROR(VLOOKUP(AA22,dm_ts!$G$12:$H$14,2,0)," ")</f>
        <v>Tiêu thụ nội địa</v>
      </c>
    </row>
    <row r="23" spans="1:28" x14ac:dyDescent="0.2">
      <c r="A23" s="1">
        <v>892</v>
      </c>
      <c r="B23" s="1" t="str">
        <f>VLOOKUP(A23,'[1]Danh muc huyen'!B$8:C$18,2,0)</f>
        <v xml:space="preserve">Huyện Châu Thành </v>
      </c>
      <c r="C23" s="1">
        <v>30589</v>
      </c>
      <c r="D23" s="7">
        <v>19</v>
      </c>
      <c r="E23" s="8" t="str">
        <f>VLOOKUP(C23,[1]DanhMuc_31_03_2012!B$7:C$173,2,0)</f>
        <v>Thị trấn An Châu</v>
      </c>
      <c r="F23" s="8">
        <v>11</v>
      </c>
      <c r="G23" s="8" t="str">
        <f t="shared" si="0"/>
        <v>3058911</v>
      </c>
      <c r="H23" s="8" t="str">
        <f>VLOOKUP(VALUE(G23),[1]Danhmuc_31_3_2012!E$6:G$894,3,0)</f>
        <v>Ấp Hòa Phú II</v>
      </c>
      <c r="I23" s="8">
        <v>2</v>
      </c>
      <c r="J23" s="8" t="s">
        <v>39</v>
      </c>
      <c r="K23" s="8">
        <v>6</v>
      </c>
      <c r="L23" s="8" t="str">
        <f>IFERROR(VLOOKUP(K23,dm_ts!$B$3:$C$24,2,0)," ")</f>
        <v>Cá trê</v>
      </c>
      <c r="M23" s="8">
        <v>1700</v>
      </c>
      <c r="N23" s="8">
        <v>1000</v>
      </c>
      <c r="O23" s="1">
        <v>2</v>
      </c>
      <c r="P23" s="1" t="s">
        <v>221</v>
      </c>
      <c r="Q23" s="1">
        <v>0</v>
      </c>
      <c r="R23" s="1" t="str">
        <f>IFERROR(VLOOKUP(Q23,dm_ts!$G$4:$H$9,2,0)," ")</f>
        <v xml:space="preserve"> </v>
      </c>
      <c r="U23" s="1">
        <v>0.03</v>
      </c>
      <c r="V23" s="1">
        <v>11.1</v>
      </c>
      <c r="W23" s="1">
        <v>300</v>
      </c>
      <c r="X23" s="1">
        <v>43330</v>
      </c>
      <c r="Y23" s="1">
        <v>43119</v>
      </c>
      <c r="Z23" s="1">
        <v>11.2</v>
      </c>
      <c r="AA23" s="1">
        <v>2</v>
      </c>
      <c r="AB23" s="1" t="str">
        <f>IFERROR(VLOOKUP(AA23,dm_ts!$G$12:$H$14,2,0)," ")</f>
        <v>Tiêu thụ nội địa</v>
      </c>
    </row>
    <row r="24" spans="1:28" x14ac:dyDescent="0.2">
      <c r="A24" s="1">
        <v>892</v>
      </c>
      <c r="B24" s="1" t="str">
        <f>VLOOKUP(A24,'[1]Danh muc huyen'!B$8:C$18,2,0)</f>
        <v xml:space="preserve">Huyện Châu Thành </v>
      </c>
      <c r="C24" s="1">
        <v>30589</v>
      </c>
      <c r="D24" s="7">
        <v>20</v>
      </c>
      <c r="E24" s="8" t="str">
        <f>VLOOKUP(C24,[1]DanhMuc_31_03_2012!B$7:C$173,2,0)</f>
        <v>Thị trấn An Châu</v>
      </c>
      <c r="F24" s="8">
        <v>13</v>
      </c>
      <c r="G24" s="8" t="str">
        <f t="shared" ref="G24:G87" si="1">TEXT(C24,"00000")&amp;TEXT(F24,"00")</f>
        <v>3058913</v>
      </c>
      <c r="H24" s="8" t="str">
        <f>VLOOKUP(VALUE(G24),[1]Danhmuc_31_3_2012!E$6:G$894,3,0)</f>
        <v>Ấp Hòa Phú III</v>
      </c>
      <c r="I24" s="8">
        <v>2</v>
      </c>
      <c r="J24" s="8" t="s">
        <v>64</v>
      </c>
      <c r="K24" s="8">
        <v>4</v>
      </c>
      <c r="L24" s="8" t="str">
        <f>IFERROR(VLOOKUP(K24,dm_ts!$B$3:$C$24,2,0)," ")</f>
        <v>Cá rô phi</v>
      </c>
      <c r="M24" s="8">
        <v>1300</v>
      </c>
      <c r="N24" s="8">
        <v>800</v>
      </c>
      <c r="O24" s="1">
        <v>2</v>
      </c>
      <c r="P24" s="1" t="s">
        <v>221</v>
      </c>
      <c r="Q24" s="1">
        <v>0</v>
      </c>
      <c r="R24" s="1" t="str">
        <f>IFERROR(VLOOKUP(Q24,dm_ts!$G$4:$H$9,2,0)," ")</f>
        <v xml:space="preserve"> </v>
      </c>
      <c r="U24" s="1">
        <v>8.0000000000000002E-3</v>
      </c>
      <c r="V24" s="1">
        <v>2.4</v>
      </c>
      <c r="W24" s="1">
        <v>400</v>
      </c>
      <c r="X24" s="1">
        <v>43299</v>
      </c>
      <c r="Y24" s="1">
        <v>43270</v>
      </c>
      <c r="Z24" s="1">
        <v>5.5</v>
      </c>
      <c r="AA24" s="1">
        <v>2</v>
      </c>
      <c r="AB24" s="1" t="str">
        <f>IFERROR(VLOOKUP(AA24,dm_ts!$G$12:$H$14,2,0)," ")</f>
        <v>Tiêu thụ nội địa</v>
      </c>
    </row>
    <row r="25" spans="1:28" x14ac:dyDescent="0.2">
      <c r="A25" s="1">
        <v>892</v>
      </c>
      <c r="B25" s="1" t="str">
        <f>VLOOKUP(A25,'[1]Danh muc huyen'!B$8:C$18,2,0)</f>
        <v xml:space="preserve">Huyện Châu Thành </v>
      </c>
      <c r="C25" s="1">
        <v>30589</v>
      </c>
      <c r="D25" s="7">
        <v>21</v>
      </c>
      <c r="E25" s="8" t="str">
        <f>VLOOKUP(C25,[1]DanhMuc_31_03_2012!B$7:C$173,2,0)</f>
        <v>Thị trấn An Châu</v>
      </c>
      <c r="F25" s="8">
        <v>13</v>
      </c>
      <c r="G25" s="8" t="str">
        <f t="shared" si="1"/>
        <v>3058913</v>
      </c>
      <c r="H25" s="8" t="str">
        <f>VLOOKUP(VALUE(G25),[1]Danhmuc_31_3_2012!E$6:G$894,3,0)</f>
        <v>Ấp Hòa Phú III</v>
      </c>
      <c r="I25" s="8">
        <v>1</v>
      </c>
      <c r="J25" s="8" t="s">
        <v>63</v>
      </c>
      <c r="K25" s="8">
        <v>4</v>
      </c>
      <c r="L25" s="8" t="str">
        <f>IFERROR(VLOOKUP(K25,dm_ts!$B$3:$C$24,2,0)," ")</f>
        <v>Cá rô phi</v>
      </c>
      <c r="M25" s="8">
        <v>1000</v>
      </c>
      <c r="N25" s="8">
        <v>800</v>
      </c>
      <c r="O25" s="1">
        <v>2</v>
      </c>
      <c r="P25" s="1" t="s">
        <v>221</v>
      </c>
      <c r="Q25" s="1">
        <v>0</v>
      </c>
      <c r="R25" s="1" t="str">
        <f>IFERROR(VLOOKUP(Q25,dm_ts!$G$4:$H$9,2,0)," ")</f>
        <v xml:space="preserve"> </v>
      </c>
      <c r="U25" s="1">
        <v>0.01</v>
      </c>
      <c r="V25" s="1">
        <v>3</v>
      </c>
      <c r="W25" s="1">
        <v>300</v>
      </c>
      <c r="X25" s="1">
        <v>43330</v>
      </c>
      <c r="Y25" s="1">
        <v>43300</v>
      </c>
      <c r="Z25" s="1">
        <v>5.6</v>
      </c>
      <c r="AA25" s="1">
        <v>2</v>
      </c>
      <c r="AB25" s="1" t="str">
        <f>IFERROR(VLOOKUP(AA25,dm_ts!$G$12:$H$14,2,0)," ")</f>
        <v>Tiêu thụ nội địa</v>
      </c>
    </row>
    <row r="26" spans="1:28" x14ac:dyDescent="0.2">
      <c r="A26" s="1">
        <v>892</v>
      </c>
      <c r="B26" s="1" t="str">
        <f>VLOOKUP(A26,'[1]Danh muc huyen'!B$8:C$18,2,0)</f>
        <v xml:space="preserve">Huyện Châu Thành </v>
      </c>
      <c r="C26" s="1">
        <v>30589</v>
      </c>
      <c r="D26" s="7">
        <v>22</v>
      </c>
      <c r="E26" s="8" t="str">
        <f>VLOOKUP(C26,[1]DanhMuc_31_03_2012!B$7:C$173,2,0)</f>
        <v>Thị trấn An Châu</v>
      </c>
      <c r="F26" s="8">
        <v>15</v>
      </c>
      <c r="G26" s="8" t="str">
        <f t="shared" si="1"/>
        <v>3058915</v>
      </c>
      <c r="H26" s="8" t="str">
        <f>VLOOKUP(VALUE(G26),[1]Danhmuc_31_3_2012!E$6:G$894,3,0)</f>
        <v>Ấp Hòa Phú IV</v>
      </c>
      <c r="I26" s="8">
        <v>10</v>
      </c>
      <c r="J26" s="8" t="s">
        <v>71</v>
      </c>
      <c r="K26" s="8">
        <v>5</v>
      </c>
      <c r="L26" s="8" t="str">
        <f>IFERROR(VLOOKUP(K26,dm_ts!$B$3:$C$24,2,0)," ")</f>
        <v>Cá điều hồng</v>
      </c>
      <c r="M26" s="8">
        <v>2900</v>
      </c>
      <c r="N26" s="8">
        <v>2200</v>
      </c>
      <c r="O26" s="1">
        <v>2</v>
      </c>
      <c r="P26" s="1" t="s">
        <v>221</v>
      </c>
      <c r="Q26" s="1">
        <v>0</v>
      </c>
      <c r="R26" s="1" t="str">
        <f>IFERROR(VLOOKUP(Q26,dm_ts!$G$4:$H$9,2,0)," ")</f>
        <v xml:space="preserve"> </v>
      </c>
      <c r="U26" s="1">
        <v>0.02</v>
      </c>
      <c r="V26" s="1">
        <v>7.2</v>
      </c>
      <c r="W26" s="1">
        <v>400</v>
      </c>
      <c r="X26" s="1">
        <v>43299</v>
      </c>
      <c r="Y26" s="1">
        <v>43270</v>
      </c>
      <c r="Z26" s="1">
        <v>15.1</v>
      </c>
      <c r="AA26" s="1">
        <v>2</v>
      </c>
      <c r="AB26" s="1" t="str">
        <f>IFERROR(VLOOKUP(AA26,dm_ts!$G$12:$H$14,2,0)," ")</f>
        <v>Tiêu thụ nội địa</v>
      </c>
    </row>
    <row r="27" spans="1:28" x14ac:dyDescent="0.2">
      <c r="A27" s="1">
        <v>892</v>
      </c>
      <c r="B27" s="1" t="str">
        <f>VLOOKUP(A27,'[1]Danh muc huyen'!B$8:C$18,2,0)</f>
        <v xml:space="preserve">Huyện Châu Thành </v>
      </c>
      <c r="C27" s="1">
        <v>30589</v>
      </c>
      <c r="D27" s="7">
        <v>23</v>
      </c>
      <c r="E27" s="8" t="str">
        <f>VLOOKUP(C27,[1]DanhMuc_31_03_2012!B$7:C$173,2,0)</f>
        <v>Thị trấn An Châu</v>
      </c>
      <c r="F27" s="8">
        <v>15</v>
      </c>
      <c r="G27" s="8" t="str">
        <f t="shared" si="1"/>
        <v>3058915</v>
      </c>
      <c r="H27" s="8" t="str">
        <f>VLOOKUP(VALUE(G27),[1]Danhmuc_31_3_2012!E$6:G$894,3,0)</f>
        <v>Ấp Hòa Phú IV</v>
      </c>
      <c r="I27" s="8">
        <v>12</v>
      </c>
      <c r="J27" s="8" t="s">
        <v>73</v>
      </c>
      <c r="K27" s="8">
        <v>6</v>
      </c>
      <c r="L27" s="8" t="str">
        <f>IFERROR(VLOOKUP(K27,dm_ts!$B$3:$C$24,2,0)," ")</f>
        <v>Cá trê</v>
      </c>
      <c r="M27" s="8">
        <v>250</v>
      </c>
      <c r="N27" s="8">
        <v>180</v>
      </c>
      <c r="O27" s="1">
        <v>2</v>
      </c>
      <c r="P27" s="1" t="s">
        <v>221</v>
      </c>
      <c r="Q27" s="1">
        <v>0</v>
      </c>
      <c r="R27" s="1" t="str">
        <f>IFERROR(VLOOKUP(Q27,dm_ts!$G$4:$H$9,2,0)," ")</f>
        <v xml:space="preserve"> </v>
      </c>
      <c r="U27" s="1">
        <v>8.0000000000000002E-3</v>
      </c>
      <c r="V27" s="1">
        <v>3.2</v>
      </c>
      <c r="W27" s="1">
        <v>300</v>
      </c>
      <c r="X27" s="1">
        <v>43330</v>
      </c>
      <c r="Y27" s="1">
        <v>43119</v>
      </c>
      <c r="Z27" s="1">
        <v>1.8</v>
      </c>
      <c r="AA27" s="1">
        <v>2</v>
      </c>
      <c r="AB27" s="1" t="str">
        <f>IFERROR(VLOOKUP(AA27,dm_ts!$G$12:$H$14,2,0)," ")</f>
        <v>Tiêu thụ nội địa</v>
      </c>
    </row>
    <row r="28" spans="1:28" x14ac:dyDescent="0.2">
      <c r="A28" s="1">
        <v>892</v>
      </c>
      <c r="B28" s="1" t="str">
        <f>VLOOKUP(A28,'[1]Danh muc huyen'!B$8:C$18,2,0)</f>
        <v xml:space="preserve">Huyện Châu Thành </v>
      </c>
      <c r="C28" s="1">
        <v>30589</v>
      </c>
      <c r="D28" s="7">
        <v>24</v>
      </c>
      <c r="E28" s="8" t="str">
        <f>VLOOKUP(C28,[1]DanhMuc_31_03_2012!B$7:C$173,2,0)</f>
        <v>Thị trấn An Châu</v>
      </c>
      <c r="F28" s="8">
        <v>15</v>
      </c>
      <c r="G28" s="8" t="str">
        <f t="shared" si="1"/>
        <v>3058915</v>
      </c>
      <c r="H28" s="8" t="str">
        <f>VLOOKUP(VALUE(G28),[1]Danhmuc_31_3_2012!E$6:G$894,3,0)</f>
        <v>Ấp Hòa Phú IV</v>
      </c>
      <c r="I28" s="8">
        <v>3</v>
      </c>
      <c r="J28" s="8" t="s">
        <v>67</v>
      </c>
      <c r="K28" s="8">
        <v>6</v>
      </c>
      <c r="L28" s="8" t="str">
        <f>IFERROR(VLOOKUP(K28,dm_ts!$B$3:$C$24,2,0)," ")</f>
        <v>Cá trê</v>
      </c>
      <c r="M28" s="8">
        <v>2200</v>
      </c>
      <c r="N28" s="8">
        <v>1800</v>
      </c>
      <c r="O28" s="1">
        <v>2</v>
      </c>
      <c r="P28" s="1" t="s">
        <v>221</v>
      </c>
      <c r="Q28" s="1">
        <v>0</v>
      </c>
      <c r="R28" s="1" t="str">
        <f>IFERROR(VLOOKUP(Q28,dm_ts!$G$4:$H$9,2,0)," ")</f>
        <v xml:space="preserve"> </v>
      </c>
      <c r="U28" s="1">
        <v>0.06</v>
      </c>
      <c r="V28" s="1">
        <v>21.6</v>
      </c>
      <c r="W28" s="1">
        <v>400</v>
      </c>
      <c r="X28" s="1">
        <v>43299</v>
      </c>
      <c r="Y28" s="1">
        <v>43442</v>
      </c>
      <c r="Z28" s="1">
        <v>23.4</v>
      </c>
      <c r="AA28" s="1">
        <v>2</v>
      </c>
      <c r="AB28" s="1" t="str">
        <f>IFERROR(VLOOKUP(AA28,dm_ts!$G$12:$H$14,2,0)," ")</f>
        <v>Tiêu thụ nội địa</v>
      </c>
    </row>
    <row r="29" spans="1:28" x14ac:dyDescent="0.2">
      <c r="A29" s="1">
        <v>892</v>
      </c>
      <c r="B29" s="1" t="str">
        <f>VLOOKUP(A29,'[1]Danh muc huyen'!B$8:C$18,2,0)</f>
        <v xml:space="preserve">Huyện Châu Thành </v>
      </c>
      <c r="C29" s="1">
        <v>30589</v>
      </c>
      <c r="D29" s="7">
        <v>25</v>
      </c>
      <c r="E29" s="8" t="str">
        <f>VLOOKUP(C29,[1]DanhMuc_31_03_2012!B$7:C$173,2,0)</f>
        <v>Thị trấn An Châu</v>
      </c>
      <c r="F29" s="8">
        <v>15</v>
      </c>
      <c r="G29" s="8" t="str">
        <f t="shared" si="1"/>
        <v>3058915</v>
      </c>
      <c r="H29" s="8" t="str">
        <f>VLOOKUP(VALUE(G29),[1]Danhmuc_31_3_2012!E$6:G$894,3,0)</f>
        <v>Ấp Hòa Phú IV</v>
      </c>
      <c r="I29" s="8">
        <v>2</v>
      </c>
      <c r="J29" s="8" t="s">
        <v>66</v>
      </c>
      <c r="K29" s="8">
        <v>6</v>
      </c>
      <c r="L29" s="8" t="str">
        <f>IFERROR(VLOOKUP(K29,dm_ts!$B$3:$C$24,2,0)," ")</f>
        <v>Cá trê</v>
      </c>
      <c r="M29" s="8">
        <v>1000</v>
      </c>
      <c r="N29" s="8">
        <v>750</v>
      </c>
      <c r="O29" s="1">
        <v>2</v>
      </c>
      <c r="P29" s="1" t="s">
        <v>221</v>
      </c>
      <c r="Q29" s="1">
        <v>0</v>
      </c>
      <c r="R29" s="1" t="str">
        <f>IFERROR(VLOOKUP(Q29,dm_ts!$G$4:$H$9,2,0)," ")</f>
        <v xml:space="preserve"> </v>
      </c>
      <c r="U29" s="1">
        <v>2.5000000000000001E-2</v>
      </c>
      <c r="V29" s="1">
        <v>9.5</v>
      </c>
      <c r="W29" s="1">
        <v>400</v>
      </c>
      <c r="X29" s="1">
        <v>43299</v>
      </c>
      <c r="Y29" s="1">
        <v>43442</v>
      </c>
      <c r="Z29" s="1">
        <v>8.5</v>
      </c>
      <c r="AA29" s="1">
        <v>2</v>
      </c>
      <c r="AB29" s="1" t="str">
        <f>IFERROR(VLOOKUP(AA29,dm_ts!$G$12:$H$14,2,0)," ")</f>
        <v>Tiêu thụ nội địa</v>
      </c>
    </row>
    <row r="30" spans="1:28" x14ac:dyDescent="0.2">
      <c r="A30" s="1">
        <v>892</v>
      </c>
      <c r="B30" s="1" t="str">
        <f>VLOOKUP(A30,'[1]Danh muc huyen'!B$8:C$18,2,0)</f>
        <v xml:space="preserve">Huyện Châu Thành </v>
      </c>
      <c r="C30" s="1">
        <v>30589</v>
      </c>
      <c r="D30" s="7">
        <v>26</v>
      </c>
      <c r="E30" s="8" t="str">
        <f>VLOOKUP(C30,[1]DanhMuc_31_03_2012!B$7:C$173,2,0)</f>
        <v>Thị trấn An Châu</v>
      </c>
      <c r="F30" s="8">
        <v>15</v>
      </c>
      <c r="G30" s="8" t="str">
        <f t="shared" si="1"/>
        <v>3058915</v>
      </c>
      <c r="H30" s="8" t="str">
        <f>VLOOKUP(VALUE(G30),[1]Danhmuc_31_3_2012!E$6:G$894,3,0)</f>
        <v>Ấp Hòa Phú IV</v>
      </c>
      <c r="I30" s="8">
        <v>9</v>
      </c>
      <c r="J30" s="8" t="s">
        <v>55</v>
      </c>
      <c r="K30" s="8">
        <v>6</v>
      </c>
      <c r="L30" s="8" t="str">
        <f>IFERROR(VLOOKUP(K30,dm_ts!$B$3:$C$24,2,0)," ")</f>
        <v>Cá trê</v>
      </c>
      <c r="M30" s="8">
        <v>500</v>
      </c>
      <c r="N30" s="8">
        <v>400</v>
      </c>
      <c r="O30" s="1">
        <v>2</v>
      </c>
      <c r="P30" s="1" t="s">
        <v>221</v>
      </c>
      <c r="Q30" s="1">
        <v>0</v>
      </c>
      <c r="R30" s="1" t="str">
        <f>IFERROR(VLOOKUP(Q30,dm_ts!$G$4:$H$9,2,0)," ")</f>
        <v xml:space="preserve"> </v>
      </c>
      <c r="U30" s="1">
        <v>1.4999999999999999E-2</v>
      </c>
      <c r="V30" s="1">
        <v>5.7</v>
      </c>
      <c r="W30" s="1">
        <v>100</v>
      </c>
      <c r="X30" s="1">
        <v>43391</v>
      </c>
      <c r="Y30" s="1">
        <v>43178</v>
      </c>
      <c r="Z30" s="1">
        <v>5.2</v>
      </c>
      <c r="AA30" s="1">
        <v>2</v>
      </c>
      <c r="AB30" s="1" t="str">
        <f>IFERROR(VLOOKUP(AA30,dm_ts!$G$12:$H$14,2,0)," ")</f>
        <v>Tiêu thụ nội địa</v>
      </c>
    </row>
    <row r="31" spans="1:28" x14ac:dyDescent="0.2">
      <c r="A31" s="1">
        <v>892</v>
      </c>
      <c r="B31" s="1" t="str">
        <f>VLOOKUP(A31,'[1]Danh muc huyen'!B$8:C$18,2,0)</f>
        <v xml:space="preserve">Huyện Châu Thành </v>
      </c>
      <c r="C31" s="1">
        <v>30589</v>
      </c>
      <c r="D31" s="7">
        <v>27</v>
      </c>
      <c r="E31" s="8" t="str">
        <f>VLOOKUP(C31,[1]DanhMuc_31_03_2012!B$7:C$173,2,0)</f>
        <v>Thị trấn An Châu</v>
      </c>
      <c r="F31" s="8">
        <v>15</v>
      </c>
      <c r="G31" s="8" t="str">
        <f t="shared" si="1"/>
        <v>3058915</v>
      </c>
      <c r="H31" s="8" t="str">
        <f>VLOOKUP(VALUE(G31),[1]Danhmuc_31_3_2012!E$6:G$894,3,0)</f>
        <v>Ấp Hòa Phú IV</v>
      </c>
      <c r="I31" s="8">
        <v>7</v>
      </c>
      <c r="J31" s="8" t="s">
        <v>69</v>
      </c>
      <c r="K31" s="8">
        <v>5</v>
      </c>
      <c r="L31" s="8" t="str">
        <f>IFERROR(VLOOKUP(K31,dm_ts!$B$3:$C$24,2,0)," ")</f>
        <v>Cá điều hồng</v>
      </c>
      <c r="M31" s="8">
        <v>1200</v>
      </c>
      <c r="N31" s="8">
        <v>1000</v>
      </c>
      <c r="O31" s="1">
        <v>2</v>
      </c>
      <c r="P31" s="1" t="s">
        <v>221</v>
      </c>
      <c r="Q31" s="1">
        <v>0</v>
      </c>
      <c r="R31" s="1" t="str">
        <f>IFERROR(VLOOKUP(Q31,dm_ts!$G$4:$H$9,2,0)," ")</f>
        <v xml:space="preserve"> </v>
      </c>
      <c r="U31" s="1">
        <v>1.2E-2</v>
      </c>
      <c r="V31" s="1">
        <v>4.3</v>
      </c>
      <c r="W31" s="1">
        <v>400</v>
      </c>
      <c r="X31" s="1">
        <v>43299</v>
      </c>
      <c r="Y31" s="1">
        <v>43270</v>
      </c>
      <c r="Z31" s="1">
        <v>6.8</v>
      </c>
      <c r="AA31" s="1">
        <v>2</v>
      </c>
      <c r="AB31" s="1" t="str">
        <f>IFERROR(VLOOKUP(AA31,dm_ts!$G$12:$H$14,2,0)," ")</f>
        <v>Tiêu thụ nội địa</v>
      </c>
    </row>
    <row r="32" spans="1:28" x14ac:dyDescent="0.2">
      <c r="A32" s="1">
        <v>892</v>
      </c>
      <c r="B32" s="1" t="str">
        <f>VLOOKUP(A32,'[1]Danh muc huyen'!B$8:C$18,2,0)</f>
        <v xml:space="preserve">Huyện Châu Thành </v>
      </c>
      <c r="C32" s="1">
        <v>30589</v>
      </c>
      <c r="D32" s="7">
        <v>28</v>
      </c>
      <c r="E32" s="8" t="str">
        <f>VLOOKUP(C32,[1]DanhMuc_31_03_2012!B$7:C$173,2,0)</f>
        <v>Thị trấn An Châu</v>
      </c>
      <c r="F32" s="8">
        <v>15</v>
      </c>
      <c r="G32" s="8" t="str">
        <f t="shared" si="1"/>
        <v>3058915</v>
      </c>
      <c r="H32" s="8" t="str">
        <f>VLOOKUP(VALUE(G32),[1]Danhmuc_31_3_2012!E$6:G$894,3,0)</f>
        <v>Ấp Hòa Phú IV</v>
      </c>
      <c r="I32" s="8">
        <v>13</v>
      </c>
      <c r="J32" s="8" t="s">
        <v>74</v>
      </c>
      <c r="K32" s="8">
        <v>6</v>
      </c>
      <c r="L32" s="8" t="str">
        <f>IFERROR(VLOOKUP(K32,dm_ts!$B$3:$C$24,2,0)," ")</f>
        <v>Cá trê</v>
      </c>
      <c r="M32" s="8">
        <v>1500</v>
      </c>
      <c r="N32" s="8">
        <v>1100</v>
      </c>
      <c r="O32" s="1">
        <v>2</v>
      </c>
      <c r="P32" s="1" t="s">
        <v>221</v>
      </c>
      <c r="Q32" s="1">
        <v>0</v>
      </c>
      <c r="R32" s="1" t="str">
        <f>IFERROR(VLOOKUP(Q32,dm_ts!$G$4:$H$9,2,0)," ")</f>
        <v xml:space="preserve"> </v>
      </c>
      <c r="U32" s="1">
        <v>4.4999999999999998E-2</v>
      </c>
      <c r="V32" s="1">
        <v>17.100000000000001</v>
      </c>
      <c r="W32" s="1">
        <v>200</v>
      </c>
      <c r="X32" s="1">
        <v>43361</v>
      </c>
      <c r="Y32" s="1">
        <v>43150</v>
      </c>
      <c r="Z32" s="1">
        <v>11.3</v>
      </c>
      <c r="AA32" s="1">
        <v>2</v>
      </c>
      <c r="AB32" s="1" t="str">
        <f>IFERROR(VLOOKUP(AA32,dm_ts!$G$12:$H$14,2,0)," ")</f>
        <v>Tiêu thụ nội địa</v>
      </c>
    </row>
    <row r="33" spans="1:28" x14ac:dyDescent="0.2">
      <c r="A33" s="1">
        <v>892</v>
      </c>
      <c r="B33" s="1" t="str">
        <f>VLOOKUP(A33,'[1]Danh muc huyen'!B$8:C$18,2,0)</f>
        <v xml:space="preserve">Huyện Châu Thành </v>
      </c>
      <c r="C33" s="1">
        <v>30589</v>
      </c>
      <c r="D33" s="7">
        <v>29</v>
      </c>
      <c r="E33" s="8" t="str">
        <f>VLOOKUP(C33,[1]DanhMuc_31_03_2012!B$7:C$173,2,0)</f>
        <v>Thị trấn An Châu</v>
      </c>
      <c r="F33" s="8">
        <v>15</v>
      </c>
      <c r="G33" s="8" t="str">
        <f t="shared" si="1"/>
        <v>3058915</v>
      </c>
      <c r="H33" s="8" t="str">
        <f>VLOOKUP(VALUE(G33),[1]Danhmuc_31_3_2012!E$6:G$894,3,0)</f>
        <v>Ấp Hòa Phú IV</v>
      </c>
      <c r="I33" s="8">
        <v>14</v>
      </c>
      <c r="J33" s="8" t="s">
        <v>75</v>
      </c>
      <c r="K33" s="8">
        <v>5</v>
      </c>
      <c r="L33" s="8" t="str">
        <f>IFERROR(VLOOKUP(K33,dm_ts!$B$3:$C$24,2,0)," ")</f>
        <v>Cá điều hồng</v>
      </c>
      <c r="M33" s="8">
        <v>1300</v>
      </c>
      <c r="N33" s="8">
        <v>1000</v>
      </c>
      <c r="O33" s="1">
        <v>2</v>
      </c>
      <c r="P33" s="1" t="s">
        <v>221</v>
      </c>
      <c r="Q33" s="1">
        <v>0</v>
      </c>
      <c r="R33" s="1" t="str">
        <f>IFERROR(VLOOKUP(Q33,dm_ts!$G$4:$H$9,2,0)," ")</f>
        <v xml:space="preserve"> </v>
      </c>
      <c r="U33" s="1">
        <v>1.4999999999999999E-2</v>
      </c>
      <c r="V33" s="1">
        <v>5.4</v>
      </c>
      <c r="W33" s="1">
        <v>200</v>
      </c>
      <c r="X33" s="1">
        <v>43361</v>
      </c>
      <c r="Y33" s="1">
        <v>43331</v>
      </c>
      <c r="Z33" s="1">
        <v>6.8</v>
      </c>
      <c r="AA33" s="1">
        <v>2</v>
      </c>
      <c r="AB33" s="1" t="str">
        <f>IFERROR(VLOOKUP(AA33,dm_ts!$G$12:$H$14,2,0)," ")</f>
        <v>Tiêu thụ nội địa</v>
      </c>
    </row>
    <row r="34" spans="1:28" x14ac:dyDescent="0.2">
      <c r="A34" s="1">
        <v>892</v>
      </c>
      <c r="B34" s="1" t="str">
        <f>VLOOKUP(A34,'[1]Danh muc huyen'!B$8:C$18,2,0)</f>
        <v xml:space="preserve">Huyện Châu Thành </v>
      </c>
      <c r="C34" s="1">
        <v>30589</v>
      </c>
      <c r="D34" s="7">
        <v>30</v>
      </c>
      <c r="E34" s="8" t="str">
        <f>VLOOKUP(C34,[1]DanhMuc_31_03_2012!B$7:C$173,2,0)</f>
        <v>Thị trấn An Châu</v>
      </c>
      <c r="F34" s="8">
        <v>15</v>
      </c>
      <c r="G34" s="8" t="str">
        <f t="shared" si="1"/>
        <v>3058915</v>
      </c>
      <c r="H34" s="8" t="str">
        <f>VLOOKUP(VALUE(G34),[1]Danhmuc_31_3_2012!E$6:G$894,3,0)</f>
        <v>Ấp Hòa Phú IV</v>
      </c>
      <c r="I34" s="8">
        <v>6</v>
      </c>
      <c r="J34" s="8" t="s">
        <v>25</v>
      </c>
      <c r="K34" s="8">
        <v>6</v>
      </c>
      <c r="L34" s="8" t="str">
        <f>IFERROR(VLOOKUP(K34,dm_ts!$B$3:$C$24,2,0)," ")</f>
        <v>Cá trê</v>
      </c>
      <c r="M34" s="8">
        <v>1500</v>
      </c>
      <c r="N34" s="8">
        <v>1200</v>
      </c>
      <c r="O34" s="1">
        <v>2</v>
      </c>
      <c r="P34" s="1" t="s">
        <v>221</v>
      </c>
      <c r="Q34" s="1">
        <v>0</v>
      </c>
      <c r="R34" s="1" t="str">
        <f>IFERROR(VLOOKUP(Q34,dm_ts!$G$4:$H$9,2,0)," ")</f>
        <v xml:space="preserve"> </v>
      </c>
      <c r="U34" s="1">
        <v>0.04</v>
      </c>
      <c r="V34" s="1">
        <v>14.8</v>
      </c>
      <c r="W34" s="1">
        <v>300</v>
      </c>
      <c r="X34" s="1">
        <v>43330</v>
      </c>
      <c r="Y34" s="1">
        <v>43119</v>
      </c>
      <c r="Z34" s="1">
        <v>13.7</v>
      </c>
      <c r="AA34" s="1">
        <v>2</v>
      </c>
      <c r="AB34" s="1" t="str">
        <f>IFERROR(VLOOKUP(AA34,dm_ts!$G$12:$H$14,2,0)," ")</f>
        <v>Tiêu thụ nội địa</v>
      </c>
    </row>
    <row r="35" spans="1:28" x14ac:dyDescent="0.2">
      <c r="A35" s="1">
        <v>892</v>
      </c>
      <c r="B35" s="1" t="str">
        <f>VLOOKUP(A35,'[1]Danh muc huyen'!B$8:C$18,2,0)</f>
        <v xml:space="preserve">Huyện Châu Thành </v>
      </c>
      <c r="C35" s="1">
        <v>30589</v>
      </c>
      <c r="D35" s="7">
        <v>31</v>
      </c>
      <c r="E35" s="8" t="str">
        <f>VLOOKUP(C35,[1]DanhMuc_31_03_2012!B$7:C$173,2,0)</f>
        <v>Thị trấn An Châu</v>
      </c>
      <c r="F35" s="8">
        <v>15</v>
      </c>
      <c r="G35" s="8" t="str">
        <f t="shared" si="1"/>
        <v>3058915</v>
      </c>
      <c r="H35" s="8" t="str">
        <f>VLOOKUP(VALUE(G35),[1]Danhmuc_31_3_2012!E$6:G$894,3,0)</f>
        <v>Ấp Hòa Phú IV</v>
      </c>
      <c r="I35" s="8">
        <v>8</v>
      </c>
      <c r="J35" s="8" t="s">
        <v>70</v>
      </c>
      <c r="K35" s="8">
        <v>6</v>
      </c>
      <c r="L35" s="8" t="str">
        <f>IFERROR(VLOOKUP(K35,dm_ts!$B$3:$C$24,2,0)," ")</f>
        <v>Cá trê</v>
      </c>
      <c r="M35" s="8">
        <v>1200</v>
      </c>
      <c r="N35" s="8">
        <v>850</v>
      </c>
      <c r="O35" s="1">
        <v>2</v>
      </c>
      <c r="P35" s="1" t="s">
        <v>221</v>
      </c>
      <c r="Q35" s="1">
        <v>0</v>
      </c>
      <c r="R35" s="1" t="str">
        <f>IFERROR(VLOOKUP(Q35,dm_ts!$G$4:$H$9,2,0)," ")</f>
        <v xml:space="preserve"> </v>
      </c>
      <c r="U35" s="1">
        <v>0.03</v>
      </c>
      <c r="V35" s="1">
        <v>11.4</v>
      </c>
      <c r="W35" s="1">
        <v>100</v>
      </c>
      <c r="X35" s="1">
        <v>43391</v>
      </c>
      <c r="Y35" s="1">
        <v>43178</v>
      </c>
      <c r="Z35" s="1">
        <v>10.199999999999999</v>
      </c>
      <c r="AA35" s="1">
        <v>2</v>
      </c>
      <c r="AB35" s="1" t="str">
        <f>IFERROR(VLOOKUP(AA35,dm_ts!$G$12:$H$14,2,0)," ")</f>
        <v>Tiêu thụ nội địa</v>
      </c>
    </row>
    <row r="36" spans="1:28" x14ac:dyDescent="0.2">
      <c r="A36" s="1">
        <v>892</v>
      </c>
      <c r="B36" s="1" t="str">
        <f>VLOOKUP(A36,'[1]Danh muc huyen'!B$8:C$18,2,0)</f>
        <v xml:space="preserve">Huyện Châu Thành </v>
      </c>
      <c r="C36" s="1">
        <v>30589</v>
      </c>
      <c r="D36" s="7">
        <v>32</v>
      </c>
      <c r="E36" s="8" t="str">
        <f>VLOOKUP(C36,[1]DanhMuc_31_03_2012!B$7:C$173,2,0)</f>
        <v>Thị trấn An Châu</v>
      </c>
      <c r="F36" s="8">
        <v>15</v>
      </c>
      <c r="G36" s="8" t="str">
        <f t="shared" si="1"/>
        <v>3058915</v>
      </c>
      <c r="H36" s="8" t="str">
        <f>VLOOKUP(VALUE(G36),[1]Danhmuc_31_3_2012!E$6:G$894,3,0)</f>
        <v>Ấp Hòa Phú IV</v>
      </c>
      <c r="I36" s="8">
        <v>5</v>
      </c>
      <c r="J36" s="8" t="s">
        <v>35</v>
      </c>
      <c r="K36" s="8">
        <v>6</v>
      </c>
      <c r="L36" s="8" t="str">
        <f>IFERROR(VLOOKUP(K36,dm_ts!$B$3:$C$24,2,0)," ")</f>
        <v>Cá trê</v>
      </c>
      <c r="M36" s="8">
        <v>300</v>
      </c>
      <c r="N36" s="8">
        <v>250</v>
      </c>
      <c r="O36" s="1">
        <v>2</v>
      </c>
      <c r="P36" s="1" t="s">
        <v>221</v>
      </c>
      <c r="Q36" s="1">
        <v>0</v>
      </c>
      <c r="R36" s="1" t="str">
        <f>IFERROR(VLOOKUP(Q36,dm_ts!$G$4:$H$9,2,0)," ")</f>
        <v xml:space="preserve"> </v>
      </c>
      <c r="U36" s="1">
        <v>0.01</v>
      </c>
      <c r="V36" s="1">
        <v>3.8</v>
      </c>
      <c r="W36" s="1">
        <v>200</v>
      </c>
      <c r="X36" s="1">
        <v>43361</v>
      </c>
      <c r="Y36" s="1">
        <v>43150</v>
      </c>
      <c r="Z36" s="1">
        <v>3.8</v>
      </c>
      <c r="AA36" s="1">
        <v>2</v>
      </c>
      <c r="AB36" s="1" t="str">
        <f>IFERROR(VLOOKUP(AA36,dm_ts!$G$12:$H$14,2,0)," ")</f>
        <v>Tiêu thụ nội địa</v>
      </c>
    </row>
    <row r="37" spans="1:28" x14ac:dyDescent="0.2">
      <c r="A37" s="1">
        <v>892</v>
      </c>
      <c r="B37" s="1" t="str">
        <f>VLOOKUP(A37,'[1]Danh muc huyen'!B$8:C$18,2,0)</f>
        <v xml:space="preserve">Huyện Châu Thành </v>
      </c>
      <c r="C37" s="1">
        <v>30589</v>
      </c>
      <c r="D37" s="7">
        <v>33</v>
      </c>
      <c r="E37" s="8" t="str">
        <f>VLOOKUP(C37,[1]DanhMuc_31_03_2012!B$7:C$173,2,0)</f>
        <v>Thị trấn An Châu</v>
      </c>
      <c r="F37" s="8">
        <v>15</v>
      </c>
      <c r="G37" s="8" t="str">
        <f t="shared" si="1"/>
        <v>3058915</v>
      </c>
      <c r="H37" s="8" t="str">
        <f>VLOOKUP(VALUE(G37),[1]Danhmuc_31_3_2012!E$6:G$894,3,0)</f>
        <v>Ấp Hòa Phú IV</v>
      </c>
      <c r="I37" s="8">
        <v>4</v>
      </c>
      <c r="J37" s="8" t="s">
        <v>68</v>
      </c>
      <c r="K37" s="8">
        <v>5</v>
      </c>
      <c r="L37" s="8" t="str">
        <f>IFERROR(VLOOKUP(K37,dm_ts!$B$3:$C$24,2,0)," ")</f>
        <v>Cá điều hồng</v>
      </c>
      <c r="M37" s="8">
        <v>500</v>
      </c>
      <c r="N37" s="8">
        <v>400</v>
      </c>
      <c r="O37" s="1">
        <v>2</v>
      </c>
      <c r="P37" s="1" t="s">
        <v>221</v>
      </c>
      <c r="Q37" s="1">
        <v>0</v>
      </c>
      <c r="R37" s="1" t="str">
        <f>IFERROR(VLOOKUP(Q37,dm_ts!$G$4:$H$9,2,0)," ")</f>
        <v xml:space="preserve"> </v>
      </c>
      <c r="U37" s="1">
        <v>5.0000000000000001E-3</v>
      </c>
      <c r="V37" s="1">
        <v>1.8</v>
      </c>
      <c r="W37" s="1">
        <v>300</v>
      </c>
      <c r="X37" s="1">
        <v>43330</v>
      </c>
      <c r="Y37" s="1">
        <v>43300</v>
      </c>
      <c r="Z37" s="1">
        <v>2.8</v>
      </c>
      <c r="AA37" s="1">
        <v>2</v>
      </c>
      <c r="AB37" s="1" t="str">
        <f>IFERROR(VLOOKUP(AA37,dm_ts!$G$12:$H$14,2,0)," ")</f>
        <v>Tiêu thụ nội địa</v>
      </c>
    </row>
    <row r="38" spans="1:28" x14ac:dyDescent="0.2">
      <c r="A38" s="1">
        <v>892</v>
      </c>
      <c r="B38" s="1" t="str">
        <f>VLOOKUP(A38,'[1]Danh muc huyen'!B$8:C$18,2,0)</f>
        <v xml:space="preserve">Huyện Châu Thành </v>
      </c>
      <c r="C38" s="1">
        <v>30589</v>
      </c>
      <c r="D38" s="7">
        <v>34</v>
      </c>
      <c r="E38" s="8" t="str">
        <f>VLOOKUP(C38,[1]DanhMuc_31_03_2012!B$7:C$173,2,0)</f>
        <v>Thị trấn An Châu</v>
      </c>
      <c r="F38" s="8">
        <v>15</v>
      </c>
      <c r="G38" s="8" t="str">
        <f t="shared" si="1"/>
        <v>3058915</v>
      </c>
      <c r="H38" s="8" t="str">
        <f>VLOOKUP(VALUE(G38),[1]Danhmuc_31_3_2012!E$6:G$894,3,0)</f>
        <v>Ấp Hòa Phú IV</v>
      </c>
      <c r="I38" s="8">
        <v>1</v>
      </c>
      <c r="J38" s="8" t="s">
        <v>65</v>
      </c>
      <c r="K38" s="8">
        <v>6</v>
      </c>
      <c r="L38" s="8" t="str">
        <f>IFERROR(VLOOKUP(K38,dm_ts!$B$3:$C$24,2,0)," ")</f>
        <v>Cá trê</v>
      </c>
      <c r="M38" s="8">
        <v>250</v>
      </c>
      <c r="N38" s="8">
        <v>200</v>
      </c>
      <c r="O38" s="1">
        <v>2</v>
      </c>
      <c r="P38" s="1" t="s">
        <v>221</v>
      </c>
      <c r="Q38" s="1">
        <v>0</v>
      </c>
      <c r="R38" s="1" t="str">
        <f>IFERROR(VLOOKUP(Q38,dm_ts!$G$4:$H$9,2,0)," ")</f>
        <v xml:space="preserve"> </v>
      </c>
      <c r="U38" s="1">
        <v>7.0000000000000001E-3</v>
      </c>
      <c r="V38" s="1">
        <v>2.5</v>
      </c>
      <c r="W38" s="1">
        <v>300</v>
      </c>
      <c r="X38" s="1">
        <v>43330</v>
      </c>
      <c r="Y38" s="1">
        <v>43119</v>
      </c>
      <c r="Z38" s="1">
        <v>2.7</v>
      </c>
      <c r="AA38" s="1">
        <v>2</v>
      </c>
      <c r="AB38" s="1" t="str">
        <f>IFERROR(VLOOKUP(AA38,dm_ts!$G$12:$H$14,2,0)," ")</f>
        <v>Tiêu thụ nội địa</v>
      </c>
    </row>
    <row r="39" spans="1:28" x14ac:dyDescent="0.2">
      <c r="A39" s="1">
        <v>892</v>
      </c>
      <c r="B39" s="1" t="str">
        <f>VLOOKUP(A39,'[1]Danh muc huyen'!B$8:C$18,2,0)</f>
        <v xml:space="preserve">Huyện Châu Thành </v>
      </c>
      <c r="C39" s="1">
        <v>30589</v>
      </c>
      <c r="D39" s="7">
        <v>35</v>
      </c>
      <c r="E39" s="8" t="str">
        <f>VLOOKUP(C39,[1]DanhMuc_31_03_2012!B$7:C$173,2,0)</f>
        <v>Thị trấn An Châu</v>
      </c>
      <c r="F39" s="8">
        <v>15</v>
      </c>
      <c r="G39" s="8" t="str">
        <f t="shared" si="1"/>
        <v>3058915</v>
      </c>
      <c r="H39" s="8" t="str">
        <f>VLOOKUP(VALUE(G39),[1]Danhmuc_31_3_2012!E$6:G$894,3,0)</f>
        <v>Ấp Hòa Phú IV</v>
      </c>
      <c r="I39" s="8">
        <v>11</v>
      </c>
      <c r="J39" s="8" t="s">
        <v>72</v>
      </c>
      <c r="K39" s="8">
        <v>6</v>
      </c>
      <c r="L39" s="8" t="str">
        <f>IFERROR(VLOOKUP(K39,dm_ts!$B$3:$C$24,2,0)," ")</f>
        <v>Cá trê</v>
      </c>
      <c r="M39" s="8">
        <v>600</v>
      </c>
      <c r="N39" s="8">
        <v>450</v>
      </c>
      <c r="O39" s="1">
        <v>2</v>
      </c>
      <c r="P39" s="1" t="s">
        <v>221</v>
      </c>
      <c r="Q39" s="1">
        <v>0</v>
      </c>
      <c r="R39" s="1" t="str">
        <f>IFERROR(VLOOKUP(Q39,dm_ts!$G$4:$H$9,2,0)," ")</f>
        <v xml:space="preserve"> </v>
      </c>
      <c r="U39" s="1">
        <v>1.7999999999999999E-2</v>
      </c>
      <c r="V39" s="1">
        <v>6.4</v>
      </c>
      <c r="W39" s="1">
        <v>400</v>
      </c>
      <c r="X39" s="1">
        <v>43299</v>
      </c>
      <c r="Y39" s="1">
        <v>43452</v>
      </c>
      <c r="Z39" s="1">
        <v>4.5999999999999996</v>
      </c>
      <c r="AA39" s="1">
        <v>2</v>
      </c>
      <c r="AB39" s="1" t="str">
        <f>IFERROR(VLOOKUP(AA39,dm_ts!$G$12:$H$14,2,0)," ")</f>
        <v>Tiêu thụ nội địa</v>
      </c>
    </row>
    <row r="40" spans="1:28" x14ac:dyDescent="0.2">
      <c r="A40" s="1">
        <v>892</v>
      </c>
      <c r="B40" s="1" t="str">
        <f>VLOOKUP(A40,'[1]Danh muc huyen'!B$8:C$18,2,0)</f>
        <v xml:space="preserve">Huyện Châu Thành </v>
      </c>
      <c r="C40" s="1">
        <v>30592</v>
      </c>
      <c r="D40" s="7">
        <v>36</v>
      </c>
      <c r="E40" s="8" t="str">
        <f>VLOOKUP(C40,[1]DanhMuc_31_03_2012!B$7:C$173,2,0)</f>
        <v>Xã An Hòa</v>
      </c>
      <c r="F40" s="8">
        <v>1</v>
      </c>
      <c r="G40" s="8" t="str">
        <f t="shared" si="1"/>
        <v>3059201</v>
      </c>
      <c r="H40" s="8" t="str">
        <f>VLOOKUP(VALUE(G40),[1]Danhmuc_31_3_2012!E$6:G$894,3,0)</f>
        <v>Ấp Bình An I</v>
      </c>
      <c r="I40" s="8">
        <v>1</v>
      </c>
      <c r="J40" s="8" t="s">
        <v>76</v>
      </c>
      <c r="K40" s="8">
        <v>1</v>
      </c>
      <c r="L40" s="8" t="str">
        <f>IFERROR(VLOOKUP(K40,dm_ts!$B$3:$C$24,2,0)," ")</f>
        <v>Cá tra</v>
      </c>
      <c r="M40" s="8">
        <v>700</v>
      </c>
      <c r="N40" s="8">
        <v>500</v>
      </c>
      <c r="O40" s="1">
        <v>1</v>
      </c>
      <c r="P40" s="1" t="s">
        <v>223</v>
      </c>
      <c r="Q40" s="1">
        <v>0</v>
      </c>
      <c r="R40" s="1" t="str">
        <f>IFERROR(VLOOKUP(Q40,dm_ts!$G$4:$H$9,2,0)," ")</f>
        <v xml:space="preserve"> </v>
      </c>
      <c r="U40" s="1">
        <v>2E-3</v>
      </c>
      <c r="V40" s="1">
        <v>5.4</v>
      </c>
      <c r="W40" s="1">
        <v>500</v>
      </c>
      <c r="X40" s="1">
        <v>43299</v>
      </c>
      <c r="Y40" s="1">
        <v>43209</v>
      </c>
      <c r="Z40" s="1">
        <v>0.5</v>
      </c>
      <c r="AA40" s="1">
        <v>2</v>
      </c>
      <c r="AB40" s="1" t="str">
        <f>IFERROR(VLOOKUP(AA40,dm_ts!$G$12:$H$14,2,0)," ")</f>
        <v>Tiêu thụ nội địa</v>
      </c>
    </row>
    <row r="41" spans="1:28" x14ac:dyDescent="0.2">
      <c r="A41" s="1">
        <v>892</v>
      </c>
      <c r="B41" s="1" t="str">
        <f>VLOOKUP(A41,'[1]Danh muc huyen'!B$8:C$18,2,0)</f>
        <v xml:space="preserve">Huyện Châu Thành </v>
      </c>
      <c r="C41" s="1">
        <v>30592</v>
      </c>
      <c r="D41" s="7">
        <v>37</v>
      </c>
      <c r="E41" s="8" t="str">
        <f>VLOOKUP(C41,[1]DanhMuc_31_03_2012!B$7:C$173,2,0)</f>
        <v>Xã An Hòa</v>
      </c>
      <c r="F41" s="8">
        <v>1</v>
      </c>
      <c r="G41" s="8" t="str">
        <f t="shared" si="1"/>
        <v>3059201</v>
      </c>
      <c r="H41" s="8" t="str">
        <f>VLOOKUP(VALUE(G41),[1]Danhmuc_31_3_2012!E$6:G$894,3,0)</f>
        <v>Ấp Bình An I</v>
      </c>
      <c r="I41" s="8">
        <v>3</v>
      </c>
      <c r="J41" s="8" t="s">
        <v>77</v>
      </c>
      <c r="K41" s="8">
        <v>3</v>
      </c>
      <c r="L41" s="8" t="str">
        <f>IFERROR(VLOOKUP(K41,dm_ts!$B$3:$C$24,2,0)," ")</f>
        <v>Cá lóc</v>
      </c>
      <c r="M41" s="8">
        <v>1500</v>
      </c>
      <c r="N41" s="8">
        <v>1300</v>
      </c>
      <c r="O41" s="1">
        <v>1</v>
      </c>
      <c r="P41" s="1" t="s">
        <v>223</v>
      </c>
      <c r="Q41" s="1">
        <v>0</v>
      </c>
      <c r="R41" s="1" t="str">
        <f>IFERROR(VLOOKUP(Q41,dm_ts!$G$4:$H$9,2,0)," ")</f>
        <v xml:space="preserve"> </v>
      </c>
      <c r="U41" s="1">
        <v>4.4999999999999998E-2</v>
      </c>
      <c r="V41" s="1">
        <v>17.100000000000001</v>
      </c>
      <c r="W41" s="1">
        <v>300</v>
      </c>
      <c r="X41" s="1">
        <v>43330</v>
      </c>
      <c r="Y41" s="1">
        <v>43119</v>
      </c>
      <c r="Z41" s="1">
        <v>2</v>
      </c>
      <c r="AA41" s="1">
        <v>2</v>
      </c>
      <c r="AB41" s="1" t="str">
        <f>IFERROR(VLOOKUP(AA41,dm_ts!$G$12:$H$14,2,0)," ")</f>
        <v>Tiêu thụ nội địa</v>
      </c>
    </row>
    <row r="42" spans="1:28" x14ac:dyDescent="0.2">
      <c r="A42" s="1">
        <v>892</v>
      </c>
      <c r="B42" s="1" t="str">
        <f>VLOOKUP(A42,'[1]Danh muc huyen'!B$8:C$18,2,0)</f>
        <v xml:space="preserve">Huyện Châu Thành </v>
      </c>
      <c r="C42" s="1">
        <v>30592</v>
      </c>
      <c r="D42" s="7">
        <v>38</v>
      </c>
      <c r="E42" s="8" t="str">
        <f>VLOOKUP(C42,[1]DanhMuc_31_03_2012!B$7:C$173,2,0)</f>
        <v>Xã An Hòa</v>
      </c>
      <c r="F42" s="8">
        <v>1</v>
      </c>
      <c r="G42" s="8" t="str">
        <f t="shared" si="1"/>
        <v>3059201</v>
      </c>
      <c r="H42" s="8" t="str">
        <f>VLOOKUP(VALUE(G42),[1]Danhmuc_31_3_2012!E$6:G$894,3,0)</f>
        <v>Ấp Bình An I</v>
      </c>
      <c r="I42" s="8">
        <v>4</v>
      </c>
      <c r="J42" s="8" t="s">
        <v>78</v>
      </c>
      <c r="K42" s="8">
        <v>16</v>
      </c>
      <c r="L42" s="8" t="str">
        <f>IFERROR(VLOOKUP(K42,dm_ts!$B$3:$C$24,2,0)," ")</f>
        <v>Tôm càng xanh</v>
      </c>
      <c r="M42" s="8">
        <v>6000</v>
      </c>
      <c r="N42" s="8">
        <v>5000</v>
      </c>
      <c r="O42" s="1">
        <v>1</v>
      </c>
      <c r="P42" s="1" t="s">
        <v>223</v>
      </c>
      <c r="Q42" s="1">
        <v>0</v>
      </c>
      <c r="R42" s="1" t="str">
        <f>IFERROR(VLOOKUP(Q42,dm_ts!$G$4:$H$9,2,0)," ")</f>
        <v xml:space="preserve"> </v>
      </c>
      <c r="U42" s="1">
        <v>0.01</v>
      </c>
      <c r="V42" s="1">
        <v>7</v>
      </c>
      <c r="W42" s="1">
        <v>10</v>
      </c>
      <c r="X42" s="1">
        <v>43361</v>
      </c>
      <c r="Y42" s="1">
        <v>43178</v>
      </c>
      <c r="Z42" s="1">
        <v>1</v>
      </c>
      <c r="AA42" s="1">
        <v>2</v>
      </c>
      <c r="AB42" s="1" t="str">
        <f>IFERROR(VLOOKUP(AA42,dm_ts!$G$12:$H$14,2,0)," ")</f>
        <v>Tiêu thụ nội địa</v>
      </c>
    </row>
    <row r="43" spans="1:28" x14ac:dyDescent="0.2">
      <c r="A43" s="1">
        <v>892</v>
      </c>
      <c r="B43" s="1" t="str">
        <f>VLOOKUP(A43,'[1]Danh muc huyen'!B$8:C$18,2,0)</f>
        <v xml:space="preserve">Huyện Châu Thành </v>
      </c>
      <c r="C43" s="1">
        <v>30592</v>
      </c>
      <c r="D43" s="7">
        <v>39</v>
      </c>
      <c r="E43" s="8" t="str">
        <f>VLOOKUP(C43,[1]DanhMuc_31_03_2012!B$7:C$173,2,0)</f>
        <v>Xã An Hòa</v>
      </c>
      <c r="F43" s="8">
        <v>1</v>
      </c>
      <c r="G43" s="8" t="str">
        <f t="shared" si="1"/>
        <v>3059201</v>
      </c>
      <c r="H43" s="8" t="str">
        <f>VLOOKUP(VALUE(G43),[1]Danhmuc_31_3_2012!E$6:G$894,3,0)</f>
        <v>Ấp Bình An I</v>
      </c>
      <c r="I43" s="8">
        <v>2</v>
      </c>
      <c r="J43" s="8" t="s">
        <v>45</v>
      </c>
      <c r="K43" s="8">
        <v>1</v>
      </c>
      <c r="L43" s="8" t="str">
        <f>IFERROR(VLOOKUP(K43,dm_ts!$B$3:$C$24,2,0)," ")</f>
        <v>Cá tra</v>
      </c>
      <c r="M43" s="8">
        <v>1000</v>
      </c>
      <c r="N43" s="8">
        <v>800</v>
      </c>
      <c r="O43" s="1">
        <v>1</v>
      </c>
      <c r="P43" s="1" t="s">
        <v>223</v>
      </c>
      <c r="Q43" s="1">
        <v>0</v>
      </c>
      <c r="R43" s="1" t="str">
        <f>IFERROR(VLOOKUP(Q43,dm_ts!$G$4:$H$9,2,0)," ")</f>
        <v xml:space="preserve"> </v>
      </c>
      <c r="U43" s="1">
        <v>4.4999999999999998E-2</v>
      </c>
      <c r="V43" s="1">
        <v>1.2</v>
      </c>
      <c r="W43" s="1">
        <v>300</v>
      </c>
      <c r="X43" s="1">
        <v>43422</v>
      </c>
      <c r="Y43" s="1">
        <v>43362</v>
      </c>
      <c r="Z43" s="1">
        <v>1.5</v>
      </c>
      <c r="AA43" s="1">
        <v>2</v>
      </c>
      <c r="AB43" s="1" t="str">
        <f>IFERROR(VLOOKUP(AA43,dm_ts!$G$12:$H$14,2,0)," ")</f>
        <v>Tiêu thụ nội địa</v>
      </c>
    </row>
    <row r="44" spans="1:28" x14ac:dyDescent="0.2">
      <c r="A44" s="1">
        <v>892</v>
      </c>
      <c r="B44" s="1" t="str">
        <f>VLOOKUP(A44,'[1]Danh muc huyen'!B$8:C$18,2,0)</f>
        <v xml:space="preserve">Huyện Châu Thành </v>
      </c>
      <c r="C44" s="1">
        <v>30592</v>
      </c>
      <c r="D44" s="7">
        <v>40</v>
      </c>
      <c r="E44" s="8" t="str">
        <f>VLOOKUP(C44,[1]DanhMuc_31_03_2012!B$7:C$173,2,0)</f>
        <v>Xã An Hòa</v>
      </c>
      <c r="F44" s="8">
        <v>3</v>
      </c>
      <c r="G44" s="8" t="str">
        <f t="shared" si="1"/>
        <v>3059203</v>
      </c>
      <c r="H44" s="8" t="str">
        <f>VLOOKUP(VALUE(G44),[1]Danhmuc_31_3_2012!E$6:G$894,3,0)</f>
        <v>Ấp Bình An II</v>
      </c>
      <c r="I44" s="8">
        <v>1</v>
      </c>
      <c r="J44" s="8" t="s">
        <v>79</v>
      </c>
      <c r="K44" s="8">
        <v>1</v>
      </c>
      <c r="L44" s="8" t="str">
        <f>IFERROR(VLOOKUP(K44,dm_ts!$B$3:$C$24,2,0)," ")</f>
        <v>Cá tra</v>
      </c>
      <c r="M44" s="8">
        <v>1500</v>
      </c>
      <c r="N44" s="8">
        <v>1000</v>
      </c>
      <c r="O44" s="1">
        <v>1</v>
      </c>
      <c r="P44" s="1" t="s">
        <v>223</v>
      </c>
      <c r="Q44" s="1">
        <v>0</v>
      </c>
      <c r="R44" s="1" t="str">
        <f>IFERROR(VLOOKUP(Q44,dm_ts!$G$4:$H$9,2,0)," ")</f>
        <v xml:space="preserve"> </v>
      </c>
      <c r="U44" s="1">
        <v>4.4999999999999998E-2</v>
      </c>
      <c r="V44" s="1">
        <v>1.2</v>
      </c>
      <c r="W44" s="1">
        <v>800</v>
      </c>
      <c r="X44" s="1">
        <v>43208</v>
      </c>
      <c r="Y44" s="1">
        <v>43453</v>
      </c>
      <c r="Z44" s="1">
        <v>1</v>
      </c>
      <c r="AA44" s="1">
        <v>2</v>
      </c>
      <c r="AB44" s="1" t="str">
        <f>IFERROR(VLOOKUP(AA44,dm_ts!$G$12:$H$14,2,0)," ")</f>
        <v>Tiêu thụ nội địa</v>
      </c>
    </row>
    <row r="45" spans="1:28" x14ac:dyDescent="0.2">
      <c r="A45" s="1">
        <v>892</v>
      </c>
      <c r="B45" s="1" t="str">
        <f>VLOOKUP(A45,'[1]Danh muc huyen'!B$8:C$18,2,0)</f>
        <v xml:space="preserve">Huyện Châu Thành </v>
      </c>
      <c r="C45" s="1">
        <v>30592</v>
      </c>
      <c r="D45" s="7">
        <v>41</v>
      </c>
      <c r="E45" s="8" t="str">
        <f>VLOOKUP(C45,[1]DanhMuc_31_03_2012!B$7:C$173,2,0)</f>
        <v>Xã An Hòa</v>
      </c>
      <c r="F45" s="8">
        <v>5</v>
      </c>
      <c r="G45" s="8" t="str">
        <f t="shared" si="1"/>
        <v>3059205</v>
      </c>
      <c r="H45" s="8" t="str">
        <f>VLOOKUP(VALUE(G45),[1]Danhmuc_31_3_2012!E$6:G$894,3,0)</f>
        <v>Ấp An Hòa</v>
      </c>
      <c r="I45" s="8">
        <v>2</v>
      </c>
      <c r="J45" s="8" t="s">
        <v>81</v>
      </c>
      <c r="K45" s="8">
        <v>5</v>
      </c>
      <c r="L45" s="8" t="str">
        <f>IFERROR(VLOOKUP(K45,dm_ts!$B$3:$C$24,2,0)," ")</f>
        <v>Cá điều hồng</v>
      </c>
      <c r="M45" s="8">
        <v>900</v>
      </c>
      <c r="N45" s="8">
        <v>800</v>
      </c>
      <c r="O45" s="1">
        <v>1</v>
      </c>
      <c r="P45" s="1" t="s">
        <v>223</v>
      </c>
      <c r="Q45" s="1">
        <v>0</v>
      </c>
      <c r="R45" s="1" t="str">
        <f>IFERROR(VLOOKUP(Q45,dm_ts!$G$4:$H$9,2,0)," ")</f>
        <v xml:space="preserve"> </v>
      </c>
      <c r="U45" s="1">
        <v>0.01</v>
      </c>
      <c r="V45" s="1">
        <v>3.2</v>
      </c>
      <c r="W45" s="1">
        <v>200</v>
      </c>
      <c r="X45" s="1">
        <v>43269</v>
      </c>
      <c r="Y45" s="1">
        <v>43452</v>
      </c>
      <c r="Z45" s="1">
        <v>2</v>
      </c>
      <c r="AA45" s="1">
        <v>2</v>
      </c>
      <c r="AB45" s="1" t="str">
        <f>IFERROR(VLOOKUP(AA45,dm_ts!$G$12:$H$14,2,0)," ")</f>
        <v>Tiêu thụ nội địa</v>
      </c>
    </row>
    <row r="46" spans="1:28" x14ac:dyDescent="0.2">
      <c r="A46" s="1">
        <v>892</v>
      </c>
      <c r="B46" s="1" t="str">
        <f>VLOOKUP(A46,'[1]Danh muc huyen'!B$8:C$18,2,0)</f>
        <v xml:space="preserve">Huyện Châu Thành </v>
      </c>
      <c r="C46" s="1">
        <v>30592</v>
      </c>
      <c r="D46" s="7">
        <v>42</v>
      </c>
      <c r="E46" s="8" t="str">
        <f>VLOOKUP(C46,[1]DanhMuc_31_03_2012!B$7:C$173,2,0)</f>
        <v>Xã An Hòa</v>
      </c>
      <c r="F46" s="8">
        <v>5</v>
      </c>
      <c r="G46" s="8" t="str">
        <f t="shared" si="1"/>
        <v>3059205</v>
      </c>
      <c r="H46" s="8" t="str">
        <f>VLOOKUP(VALUE(G46),[1]Danhmuc_31_3_2012!E$6:G$894,3,0)</f>
        <v>Ấp An Hòa</v>
      </c>
      <c r="I46" s="8">
        <v>1</v>
      </c>
      <c r="J46" s="8" t="s">
        <v>80</v>
      </c>
      <c r="K46" s="8">
        <v>15</v>
      </c>
      <c r="L46" s="8" t="str">
        <f>IFERROR(VLOOKUP(K46,dm_ts!$B$3:$C$24,2,0)," ")</f>
        <v>Cá khác</v>
      </c>
      <c r="M46" s="8">
        <v>5000</v>
      </c>
      <c r="N46" s="8">
        <v>4000</v>
      </c>
      <c r="O46" s="1">
        <v>1</v>
      </c>
      <c r="P46" s="1" t="s">
        <v>223</v>
      </c>
      <c r="Q46" s="1">
        <v>0</v>
      </c>
      <c r="R46" s="1" t="str">
        <f>IFERROR(VLOOKUP(Q46,dm_ts!$G$4:$H$9,2,0)," ")</f>
        <v xml:space="preserve"> </v>
      </c>
      <c r="U46" s="1">
        <v>0.01</v>
      </c>
      <c r="V46" s="1">
        <v>4</v>
      </c>
      <c r="W46" s="1">
        <v>200</v>
      </c>
      <c r="X46" s="1">
        <v>43391</v>
      </c>
      <c r="Y46" s="1">
        <v>43452</v>
      </c>
      <c r="Z46" s="1">
        <v>2</v>
      </c>
      <c r="AA46" s="1">
        <v>2</v>
      </c>
      <c r="AB46" s="1" t="str">
        <f>IFERROR(VLOOKUP(AA46,dm_ts!$G$12:$H$14,2,0)," ")</f>
        <v>Tiêu thụ nội địa</v>
      </c>
    </row>
    <row r="47" spans="1:28" x14ac:dyDescent="0.2">
      <c r="A47" s="1">
        <v>892</v>
      </c>
      <c r="B47" s="1" t="str">
        <f>VLOOKUP(A47,'[1]Danh muc huyen'!B$8:C$18,2,0)</f>
        <v xml:space="preserve">Huyện Châu Thành </v>
      </c>
      <c r="C47" s="1">
        <v>30592</v>
      </c>
      <c r="D47" s="7">
        <v>43</v>
      </c>
      <c r="E47" s="8" t="str">
        <f>VLOOKUP(C47,[1]DanhMuc_31_03_2012!B$7:C$173,2,0)</f>
        <v>Xã An Hòa</v>
      </c>
      <c r="F47" s="8">
        <v>7</v>
      </c>
      <c r="G47" s="8" t="str">
        <f t="shared" si="1"/>
        <v>3059207</v>
      </c>
      <c r="H47" s="8" t="str">
        <f>VLOOKUP(VALUE(G47),[1]Danhmuc_31_3_2012!E$6:G$894,3,0)</f>
        <v>Ấp An Phú</v>
      </c>
      <c r="I47" s="8">
        <v>2</v>
      </c>
      <c r="J47" s="8" t="s">
        <v>82</v>
      </c>
      <c r="K47" s="8">
        <v>1</v>
      </c>
      <c r="L47" s="8" t="str">
        <f>IFERROR(VLOOKUP(K47,dm_ts!$B$3:$C$24,2,0)," ")</f>
        <v>Cá tra</v>
      </c>
      <c r="M47" s="8">
        <v>9000</v>
      </c>
      <c r="N47" s="8">
        <v>8000</v>
      </c>
      <c r="O47" s="1">
        <v>1</v>
      </c>
      <c r="P47" s="1" t="s">
        <v>223</v>
      </c>
      <c r="Q47" s="1">
        <v>0</v>
      </c>
      <c r="R47" s="1" t="str">
        <f>IFERROR(VLOOKUP(Q47,dm_ts!$G$4:$H$9,2,0)," ")</f>
        <v xml:space="preserve"> </v>
      </c>
      <c r="U47" s="1">
        <v>0.23499999999999999</v>
      </c>
      <c r="V47" s="1">
        <v>250</v>
      </c>
      <c r="W47" s="1">
        <v>600</v>
      </c>
      <c r="X47" s="1">
        <v>43422</v>
      </c>
      <c r="Y47" s="1">
        <v>43150</v>
      </c>
      <c r="Z47" s="1">
        <v>220</v>
      </c>
      <c r="AA47" s="1">
        <v>2</v>
      </c>
      <c r="AB47" s="1" t="str">
        <f>IFERROR(VLOOKUP(AA47,dm_ts!$G$12:$H$14,2,0)," ")</f>
        <v>Tiêu thụ nội địa</v>
      </c>
    </row>
    <row r="48" spans="1:28" x14ac:dyDescent="0.2">
      <c r="A48" s="1">
        <v>892</v>
      </c>
      <c r="B48" s="1" t="str">
        <f>VLOOKUP(A48,'[1]Danh muc huyen'!B$8:C$18,2,0)</f>
        <v xml:space="preserve">Huyện Châu Thành </v>
      </c>
      <c r="C48" s="1">
        <v>30592</v>
      </c>
      <c r="D48" s="7">
        <v>44</v>
      </c>
      <c r="E48" s="8" t="str">
        <f>VLOOKUP(C48,[1]DanhMuc_31_03_2012!B$7:C$173,2,0)</f>
        <v>Xã An Hòa</v>
      </c>
      <c r="F48" s="8">
        <v>7</v>
      </c>
      <c r="G48" s="8" t="str">
        <f t="shared" si="1"/>
        <v>3059207</v>
      </c>
      <c r="H48" s="8" t="str">
        <f>VLOOKUP(VALUE(G48),[1]Danhmuc_31_3_2012!E$6:G$894,3,0)</f>
        <v>Ấp An Phú</v>
      </c>
      <c r="I48" s="8">
        <v>1</v>
      </c>
      <c r="J48" s="8" t="s">
        <v>17</v>
      </c>
      <c r="K48" s="8">
        <v>5</v>
      </c>
      <c r="L48" s="8" t="str">
        <f>IFERROR(VLOOKUP(K48,dm_ts!$B$3:$C$24,2,0)," ")</f>
        <v>Cá điều hồng</v>
      </c>
      <c r="M48" s="8">
        <v>3500</v>
      </c>
      <c r="N48" s="8">
        <v>3000</v>
      </c>
      <c r="O48" s="1">
        <v>1</v>
      </c>
      <c r="P48" s="1" t="s">
        <v>223</v>
      </c>
      <c r="Q48" s="1">
        <v>0</v>
      </c>
      <c r="R48" s="1" t="str">
        <f>IFERROR(VLOOKUP(Q48,dm_ts!$G$4:$H$9,2,0)," ")</f>
        <v xml:space="preserve"> </v>
      </c>
      <c r="U48" s="1">
        <v>1E-3</v>
      </c>
      <c r="V48" s="1">
        <v>1.2</v>
      </c>
      <c r="W48" s="1">
        <v>200</v>
      </c>
      <c r="X48" s="1">
        <v>43269</v>
      </c>
      <c r="Y48" s="1">
        <v>43452</v>
      </c>
      <c r="Z48" s="1">
        <v>1.5</v>
      </c>
      <c r="AA48" s="1">
        <v>2</v>
      </c>
      <c r="AB48" s="1" t="str">
        <f>IFERROR(VLOOKUP(AA48,dm_ts!$G$12:$H$14,2,0)," ")</f>
        <v>Tiêu thụ nội địa</v>
      </c>
    </row>
    <row r="49" spans="1:28" x14ac:dyDescent="0.2">
      <c r="A49" s="1">
        <v>892</v>
      </c>
      <c r="B49" s="1" t="str">
        <f>VLOOKUP(A49,'[1]Danh muc huyen'!B$8:C$18,2,0)</f>
        <v xml:space="preserve">Huyện Châu Thành </v>
      </c>
      <c r="C49" s="1">
        <v>30595</v>
      </c>
      <c r="D49" s="7">
        <v>45</v>
      </c>
      <c r="E49" s="8" t="str">
        <f>VLOOKUP(C49,[1]DanhMuc_31_03_2012!B$7:C$173,2,0)</f>
        <v>Xã Cần Đăng</v>
      </c>
      <c r="F49" s="8">
        <v>3</v>
      </c>
      <c r="G49" s="8" t="str">
        <f t="shared" si="1"/>
        <v>3059503</v>
      </c>
      <c r="H49" s="8" t="str">
        <f>VLOOKUP(VALUE(G49),[1]Danhmuc_31_3_2012!E$6:G$894,3,0)</f>
        <v>Ấp Cần Thới</v>
      </c>
      <c r="I49" s="8">
        <v>2</v>
      </c>
      <c r="J49" s="8" t="s">
        <v>84</v>
      </c>
      <c r="K49" s="8">
        <v>10</v>
      </c>
      <c r="L49" s="8" t="str">
        <f>IFERROR(VLOOKUP(K49,dm_ts!$B$3:$C$24,2,0)," ")</f>
        <v>Cá hô</v>
      </c>
      <c r="M49" s="8">
        <v>3000</v>
      </c>
      <c r="N49" s="8">
        <v>1700</v>
      </c>
      <c r="O49" s="1">
        <v>2</v>
      </c>
      <c r="P49" s="1" t="s">
        <v>221</v>
      </c>
      <c r="Q49" s="1">
        <v>0</v>
      </c>
      <c r="R49" s="1" t="str">
        <f>IFERROR(VLOOKUP(Q49,dm_ts!$G$4:$H$9,2,0)," ")</f>
        <v xml:space="preserve"> </v>
      </c>
      <c r="U49" s="1">
        <v>0.1</v>
      </c>
      <c r="V49" s="1">
        <v>15</v>
      </c>
      <c r="W49" s="1">
        <v>500</v>
      </c>
      <c r="X49" s="1">
        <v>43208</v>
      </c>
      <c r="Y49" s="1">
        <v>43211</v>
      </c>
      <c r="Z49" s="1">
        <v>3.5</v>
      </c>
      <c r="AA49" s="1">
        <v>2</v>
      </c>
      <c r="AB49" s="1" t="str">
        <f>IFERROR(VLOOKUP(AA49,dm_ts!$G$12:$H$14,2,0)," ")</f>
        <v>Tiêu thụ nội địa</v>
      </c>
    </row>
    <row r="50" spans="1:28" x14ac:dyDescent="0.2">
      <c r="A50" s="1">
        <v>892</v>
      </c>
      <c r="B50" s="1" t="str">
        <f>VLOOKUP(A50,'[1]Danh muc huyen'!B$8:C$18,2,0)</f>
        <v xml:space="preserve">Huyện Châu Thành </v>
      </c>
      <c r="C50" s="1">
        <v>30595</v>
      </c>
      <c r="D50" s="7">
        <v>46</v>
      </c>
      <c r="E50" s="8" t="str">
        <f>VLOOKUP(C50,[1]DanhMuc_31_03_2012!B$7:C$173,2,0)</f>
        <v>Xã Cần Đăng</v>
      </c>
      <c r="F50" s="8">
        <v>3</v>
      </c>
      <c r="G50" s="8" t="str">
        <f t="shared" si="1"/>
        <v>3059503</v>
      </c>
      <c r="H50" s="8" t="str">
        <f>VLOOKUP(VALUE(G50),[1]Danhmuc_31_3_2012!E$6:G$894,3,0)</f>
        <v>Ấp Cần Thới</v>
      </c>
      <c r="I50" s="8">
        <v>1</v>
      </c>
      <c r="J50" s="8" t="s">
        <v>83</v>
      </c>
      <c r="K50" s="8">
        <v>5</v>
      </c>
      <c r="L50" s="8" t="str">
        <f>IFERROR(VLOOKUP(K50,dm_ts!$B$3:$C$24,2,0)," ")</f>
        <v>Cá điều hồng</v>
      </c>
      <c r="M50" s="8">
        <v>900</v>
      </c>
      <c r="N50" s="8">
        <v>700</v>
      </c>
      <c r="O50" s="1">
        <v>2</v>
      </c>
      <c r="P50" s="1" t="s">
        <v>221</v>
      </c>
      <c r="Q50" s="1">
        <v>0</v>
      </c>
      <c r="R50" s="1" t="str">
        <f>IFERROR(VLOOKUP(Q50,dm_ts!$G$4:$H$9,2,0)," ")</f>
        <v xml:space="preserve"> </v>
      </c>
      <c r="U50" s="1">
        <v>7.5</v>
      </c>
      <c r="V50" s="1">
        <v>6</v>
      </c>
      <c r="W50" s="1">
        <v>340</v>
      </c>
      <c r="X50" s="1">
        <v>43361</v>
      </c>
      <c r="Y50" s="1">
        <v>43270</v>
      </c>
      <c r="Z50" s="1">
        <v>3.4</v>
      </c>
      <c r="AA50" s="1">
        <v>2</v>
      </c>
      <c r="AB50" s="1" t="str">
        <f>IFERROR(VLOOKUP(AA50,dm_ts!$G$12:$H$14,2,0)," ")</f>
        <v>Tiêu thụ nội địa</v>
      </c>
    </row>
    <row r="51" spans="1:28" x14ac:dyDescent="0.2">
      <c r="A51" s="1">
        <v>892</v>
      </c>
      <c r="B51" s="1" t="str">
        <f>VLOOKUP(A51,'[1]Danh muc huyen'!B$8:C$18,2,0)</f>
        <v xml:space="preserve">Huyện Châu Thành </v>
      </c>
      <c r="C51" s="1">
        <v>30595</v>
      </c>
      <c r="D51" s="7">
        <v>47</v>
      </c>
      <c r="E51" s="8" t="str">
        <f>VLOOKUP(C51,[1]DanhMuc_31_03_2012!B$7:C$173,2,0)</f>
        <v>Xã Cần Đăng</v>
      </c>
      <c r="F51" s="8">
        <v>5</v>
      </c>
      <c r="G51" s="8" t="str">
        <f t="shared" si="1"/>
        <v>3059505</v>
      </c>
      <c r="H51" s="8" t="str">
        <f>VLOOKUP(VALUE(G51),[1]Danhmuc_31_3_2012!E$6:G$894,3,0)</f>
        <v>Ấp Cần Thuận</v>
      </c>
      <c r="I51" s="8">
        <v>1</v>
      </c>
      <c r="J51" s="8" t="s">
        <v>21</v>
      </c>
      <c r="K51" s="8">
        <v>16</v>
      </c>
      <c r="L51" s="8" t="str">
        <f>IFERROR(VLOOKUP(K51,dm_ts!$B$3:$C$24,2,0)," ")</f>
        <v>Tôm càng xanh</v>
      </c>
      <c r="M51" s="8">
        <v>13000</v>
      </c>
      <c r="N51" s="8">
        <v>10000</v>
      </c>
      <c r="O51" s="1">
        <v>1</v>
      </c>
      <c r="P51" s="1" t="s">
        <v>223</v>
      </c>
      <c r="Q51" s="1">
        <v>0</v>
      </c>
      <c r="R51" s="1" t="str">
        <f>IFERROR(VLOOKUP(Q51,dm_ts!$G$4:$H$9,2,0)," ")</f>
        <v xml:space="preserve"> </v>
      </c>
      <c r="U51" s="1">
        <v>0.1</v>
      </c>
      <c r="V51" s="1">
        <v>17</v>
      </c>
      <c r="W51" s="1">
        <v>22</v>
      </c>
      <c r="X51" s="1">
        <v>43330</v>
      </c>
      <c r="Y51" s="1">
        <v>43209</v>
      </c>
      <c r="Z51" s="1">
        <v>1.2</v>
      </c>
      <c r="AA51" s="1">
        <v>1</v>
      </c>
      <c r="AB51" s="1" t="str">
        <f>IFERROR(VLOOKUP(AA51,dm_ts!$G$12:$H$14,2,0)," ")</f>
        <v>Chế biến XK</v>
      </c>
    </row>
    <row r="52" spans="1:28" x14ac:dyDescent="0.2">
      <c r="A52" s="1">
        <v>892</v>
      </c>
      <c r="B52" s="1" t="str">
        <f>VLOOKUP(A52,'[1]Danh muc huyen'!B$8:C$18,2,0)</f>
        <v xml:space="preserve">Huyện Châu Thành </v>
      </c>
      <c r="C52" s="1">
        <v>30598</v>
      </c>
      <c r="D52" s="7">
        <v>48</v>
      </c>
      <c r="E52" s="8" t="str">
        <f>VLOOKUP(C52,[1]DanhMuc_31_03_2012!B$7:C$173,2,0)</f>
        <v>Xã Vĩnh Hanh</v>
      </c>
      <c r="F52" s="8">
        <v>1</v>
      </c>
      <c r="G52" s="8" t="str">
        <f t="shared" si="1"/>
        <v>3059801</v>
      </c>
      <c r="H52" s="8" t="str">
        <f>VLOOKUP(VALUE(G52),[1]Danhmuc_31_3_2012!E$6:G$894,3,0)</f>
        <v>Ấp Vĩnh Thới</v>
      </c>
      <c r="I52" s="8">
        <v>1</v>
      </c>
      <c r="J52" s="8" t="s">
        <v>85</v>
      </c>
      <c r="K52" s="8">
        <v>4</v>
      </c>
      <c r="L52" s="8" t="str">
        <f>IFERROR(VLOOKUP(K52,dm_ts!$B$3:$C$24,2,0)," ")</f>
        <v>Cá rô phi</v>
      </c>
      <c r="M52" s="8">
        <v>1000</v>
      </c>
      <c r="N52" s="8">
        <v>800</v>
      </c>
      <c r="O52" s="1">
        <v>2</v>
      </c>
      <c r="P52" s="1" t="s">
        <v>221</v>
      </c>
      <c r="Q52" s="1">
        <v>0</v>
      </c>
      <c r="R52" s="1" t="str">
        <f>IFERROR(VLOOKUP(Q52,dm_ts!$G$4:$H$9,2,0)," ")</f>
        <v xml:space="preserve"> </v>
      </c>
      <c r="U52" s="1">
        <v>6.0000000000000001E-3</v>
      </c>
      <c r="V52" s="1">
        <v>4</v>
      </c>
      <c r="W52" s="1">
        <v>100</v>
      </c>
      <c r="X52" s="1">
        <v>43391</v>
      </c>
      <c r="Y52" s="1">
        <v>43331</v>
      </c>
      <c r="Z52" s="1">
        <v>3</v>
      </c>
      <c r="AA52" s="1">
        <v>2</v>
      </c>
      <c r="AB52" s="1" t="str">
        <f>IFERROR(VLOOKUP(AA52,dm_ts!$G$12:$H$14,2,0)," ")</f>
        <v>Tiêu thụ nội địa</v>
      </c>
    </row>
    <row r="53" spans="1:28" x14ac:dyDescent="0.2">
      <c r="A53" s="1">
        <v>892</v>
      </c>
      <c r="B53" s="1" t="str">
        <f>VLOOKUP(A53,'[1]Danh muc huyen'!B$8:C$18,2,0)</f>
        <v xml:space="preserve">Huyện Châu Thành </v>
      </c>
      <c r="C53" s="1">
        <v>30598</v>
      </c>
      <c r="D53" s="7">
        <v>49</v>
      </c>
      <c r="E53" s="8" t="str">
        <f>VLOOKUP(C53,[1]DanhMuc_31_03_2012!B$7:C$173,2,0)</f>
        <v>Xã Vĩnh Hanh</v>
      </c>
      <c r="F53" s="8">
        <v>3</v>
      </c>
      <c r="G53" s="8" t="str">
        <f t="shared" si="1"/>
        <v>3059803</v>
      </c>
      <c r="H53" s="8" t="str">
        <f>VLOOKUP(VALUE(G53),[1]Danhmuc_31_3_2012!E$6:G$894,3,0)</f>
        <v>Ấp Vĩnh Thạnh</v>
      </c>
      <c r="I53" s="8">
        <v>1</v>
      </c>
      <c r="J53" s="8" t="s">
        <v>86</v>
      </c>
      <c r="K53" s="8">
        <v>4</v>
      </c>
      <c r="L53" s="8" t="str">
        <f>IFERROR(VLOOKUP(K53,dm_ts!$B$3:$C$24,2,0)," ")</f>
        <v>Cá rô phi</v>
      </c>
      <c r="M53" s="8">
        <v>1000</v>
      </c>
      <c r="N53" s="8">
        <v>800</v>
      </c>
      <c r="O53" s="1">
        <v>2</v>
      </c>
      <c r="P53" s="1" t="s">
        <v>221</v>
      </c>
      <c r="Q53" s="1">
        <v>0</v>
      </c>
      <c r="R53" s="1" t="str">
        <f>IFERROR(VLOOKUP(Q53,dm_ts!$G$4:$H$9,2,0)," ")</f>
        <v xml:space="preserve"> </v>
      </c>
      <c r="U53" s="1">
        <v>4.0000000000000001E-3</v>
      </c>
      <c r="V53" s="1">
        <v>5</v>
      </c>
      <c r="W53" s="1">
        <v>200</v>
      </c>
      <c r="X53" s="1">
        <v>43330</v>
      </c>
      <c r="Y53" s="1">
        <v>43331</v>
      </c>
      <c r="Z53" s="1">
        <v>2</v>
      </c>
      <c r="AA53" s="1">
        <v>2</v>
      </c>
      <c r="AB53" s="1" t="str">
        <f>IFERROR(VLOOKUP(AA53,dm_ts!$G$12:$H$14,2,0)," ")</f>
        <v>Tiêu thụ nội địa</v>
      </c>
    </row>
    <row r="54" spans="1:28" x14ac:dyDescent="0.2">
      <c r="A54" s="1">
        <v>892</v>
      </c>
      <c r="B54" s="1" t="str">
        <f>VLOOKUP(A54,'[1]Danh muc huyen'!B$8:C$18,2,0)</f>
        <v xml:space="preserve">Huyện Châu Thành </v>
      </c>
      <c r="C54" s="1">
        <v>30598</v>
      </c>
      <c r="D54" s="7">
        <v>50</v>
      </c>
      <c r="E54" s="8" t="str">
        <f>VLOOKUP(C54,[1]DanhMuc_31_03_2012!B$7:C$173,2,0)</f>
        <v>Xã Vĩnh Hanh</v>
      </c>
      <c r="F54" s="8">
        <v>5</v>
      </c>
      <c r="G54" s="8" t="str">
        <f t="shared" si="1"/>
        <v>3059805</v>
      </c>
      <c r="H54" s="8" t="str">
        <f>VLOOKUP(VALUE(G54),[1]Danhmuc_31_3_2012!E$6:G$894,3,0)</f>
        <v>Ấp Vĩnh Lợi</v>
      </c>
      <c r="I54" s="8">
        <v>2</v>
      </c>
      <c r="J54" s="8" t="s">
        <v>87</v>
      </c>
      <c r="K54" s="8">
        <v>3</v>
      </c>
      <c r="L54" s="8" t="str">
        <f>IFERROR(VLOOKUP(K54,dm_ts!$B$3:$C$24,2,0)," ")</f>
        <v>Cá lóc</v>
      </c>
      <c r="M54" s="8">
        <v>1000</v>
      </c>
      <c r="N54" s="8">
        <v>800</v>
      </c>
      <c r="O54" s="1">
        <v>1</v>
      </c>
      <c r="P54" s="1" t="s">
        <v>223</v>
      </c>
      <c r="Q54" s="1">
        <v>0</v>
      </c>
      <c r="R54" s="1" t="str">
        <f>IFERROR(VLOOKUP(Q54,dm_ts!$G$4:$H$9,2,0)," ")</f>
        <v xml:space="preserve"> </v>
      </c>
      <c r="U54" s="1">
        <v>0.04</v>
      </c>
      <c r="V54" s="1">
        <v>20</v>
      </c>
      <c r="W54" s="1">
        <v>400</v>
      </c>
      <c r="X54" s="1">
        <v>43299</v>
      </c>
      <c r="Y54" s="1">
        <v>43150</v>
      </c>
      <c r="Z54" s="1">
        <v>40</v>
      </c>
      <c r="AA54" s="1">
        <v>2</v>
      </c>
      <c r="AB54" s="1" t="str">
        <f>IFERROR(VLOOKUP(AA54,dm_ts!$G$12:$H$14,2,0)," ")</f>
        <v>Tiêu thụ nội địa</v>
      </c>
    </row>
    <row r="55" spans="1:28" x14ac:dyDescent="0.2">
      <c r="A55" s="1">
        <v>892</v>
      </c>
      <c r="B55" s="1" t="str">
        <f>VLOOKUP(A55,'[1]Danh muc huyen'!B$8:C$18,2,0)</f>
        <v xml:space="preserve">Huyện Châu Thành </v>
      </c>
      <c r="C55" s="1">
        <v>30598</v>
      </c>
      <c r="D55" s="7">
        <v>51</v>
      </c>
      <c r="E55" s="8" t="str">
        <f>VLOOKUP(C55,[1]DanhMuc_31_03_2012!B$7:C$173,2,0)</f>
        <v>Xã Vĩnh Hanh</v>
      </c>
      <c r="F55" s="8">
        <v>5</v>
      </c>
      <c r="G55" s="8" t="str">
        <f t="shared" si="1"/>
        <v>3059805</v>
      </c>
      <c r="H55" s="8" t="str">
        <f>VLOOKUP(VALUE(G55),[1]Danhmuc_31_3_2012!E$6:G$894,3,0)</f>
        <v>Ấp Vĩnh Lợi</v>
      </c>
      <c r="I55" s="8">
        <v>3</v>
      </c>
      <c r="J55" s="8" t="s">
        <v>88</v>
      </c>
      <c r="K55" s="8">
        <v>4</v>
      </c>
      <c r="L55" s="8" t="str">
        <f>IFERROR(VLOOKUP(K55,dm_ts!$B$3:$C$24,2,0)," ")</f>
        <v>Cá rô phi</v>
      </c>
      <c r="M55" s="8">
        <v>2500</v>
      </c>
      <c r="N55" s="8">
        <v>2000</v>
      </c>
      <c r="O55" s="1">
        <v>3</v>
      </c>
      <c r="P55" s="1" t="s">
        <v>220</v>
      </c>
      <c r="Q55" s="1">
        <v>0</v>
      </c>
      <c r="R55" s="1" t="str">
        <f>IFERROR(VLOOKUP(Q55,dm_ts!$G$4:$H$9,2,0)," ")</f>
        <v xml:space="preserve"> </v>
      </c>
      <c r="U55" s="1">
        <v>5.0000000000000001E-3</v>
      </c>
      <c r="V55" s="1">
        <v>3</v>
      </c>
      <c r="W55" s="1">
        <v>0.7</v>
      </c>
      <c r="X55" s="1">
        <v>43118</v>
      </c>
      <c r="Y55" s="1">
        <v>43119</v>
      </c>
      <c r="Z55" s="1">
        <v>3</v>
      </c>
      <c r="AA55" s="1">
        <v>2</v>
      </c>
      <c r="AB55" s="1" t="str">
        <f>IFERROR(VLOOKUP(AA55,dm_ts!$G$12:$H$14,2,0)," ")</f>
        <v>Tiêu thụ nội địa</v>
      </c>
    </row>
    <row r="56" spans="1:28" x14ac:dyDescent="0.2">
      <c r="A56" s="1">
        <v>892</v>
      </c>
      <c r="B56" s="1" t="str">
        <f>VLOOKUP(A56,'[1]Danh muc huyen'!B$8:C$18,2,0)</f>
        <v xml:space="preserve">Huyện Châu Thành </v>
      </c>
      <c r="C56" s="1">
        <v>30598</v>
      </c>
      <c r="D56" s="7">
        <v>52</v>
      </c>
      <c r="E56" s="8" t="str">
        <f>VLOOKUP(C56,[1]DanhMuc_31_03_2012!B$7:C$173,2,0)</f>
        <v>Xã Vĩnh Hanh</v>
      </c>
      <c r="F56" s="8">
        <v>5</v>
      </c>
      <c r="G56" s="8" t="str">
        <f t="shared" si="1"/>
        <v>3059805</v>
      </c>
      <c r="H56" s="8" t="str">
        <f>VLOOKUP(VALUE(G56),[1]Danhmuc_31_3_2012!E$6:G$894,3,0)</f>
        <v>Ấp Vĩnh Lợi</v>
      </c>
      <c r="I56" s="8">
        <v>1</v>
      </c>
      <c r="J56" s="8" t="s">
        <v>20</v>
      </c>
      <c r="K56" s="8">
        <v>3</v>
      </c>
      <c r="L56" s="8" t="str">
        <f>IFERROR(VLOOKUP(K56,dm_ts!$B$3:$C$24,2,0)," ")</f>
        <v>Cá lóc</v>
      </c>
      <c r="M56" s="8">
        <v>2000</v>
      </c>
      <c r="N56" s="8">
        <v>1800</v>
      </c>
      <c r="O56" s="1">
        <v>1</v>
      </c>
      <c r="P56" s="1" t="s">
        <v>223</v>
      </c>
      <c r="Q56" s="1">
        <v>0</v>
      </c>
      <c r="R56" s="1" t="str">
        <f>IFERROR(VLOOKUP(Q56,dm_ts!$G$4:$H$9,2,0)," ")</f>
        <v xml:space="preserve"> </v>
      </c>
      <c r="U56" s="1">
        <v>0.08</v>
      </c>
      <c r="V56" s="1">
        <v>40</v>
      </c>
      <c r="W56" s="1">
        <v>300</v>
      </c>
      <c r="X56" s="1">
        <v>43330</v>
      </c>
      <c r="Y56" s="1">
        <v>43150</v>
      </c>
      <c r="Z56" s="1">
        <v>85</v>
      </c>
      <c r="AA56" s="1">
        <v>2</v>
      </c>
      <c r="AB56" s="1" t="str">
        <f>IFERROR(VLOOKUP(AA56,dm_ts!$G$12:$H$14,2,0)," ")</f>
        <v>Tiêu thụ nội địa</v>
      </c>
    </row>
    <row r="57" spans="1:28" x14ac:dyDescent="0.2">
      <c r="A57" s="1">
        <v>892</v>
      </c>
      <c r="B57" s="1" t="str">
        <f>VLOOKUP(A57,'[1]Danh muc huyen'!B$8:C$18,2,0)</f>
        <v xml:space="preserve">Huyện Châu Thành </v>
      </c>
      <c r="C57" s="1">
        <v>30598</v>
      </c>
      <c r="D57" s="7">
        <v>53</v>
      </c>
      <c r="E57" s="8" t="str">
        <f>VLOOKUP(C57,[1]DanhMuc_31_03_2012!B$7:C$173,2,0)</f>
        <v>Xã Vĩnh Hanh</v>
      </c>
      <c r="F57" s="8">
        <v>7</v>
      </c>
      <c r="G57" s="8" t="str">
        <f t="shared" si="1"/>
        <v>3059807</v>
      </c>
      <c r="H57" s="8" t="str">
        <f>VLOOKUP(VALUE(G57),[1]Danhmuc_31_3_2012!E$6:G$894,3,0)</f>
        <v>Ấp Vĩnh Thuận</v>
      </c>
      <c r="I57" s="8">
        <v>1</v>
      </c>
      <c r="J57" s="8" t="s">
        <v>89</v>
      </c>
      <c r="K57" s="8">
        <v>4</v>
      </c>
      <c r="L57" s="8" t="str">
        <f>IFERROR(VLOOKUP(K57,dm_ts!$B$3:$C$24,2,0)," ")</f>
        <v>Cá rô phi</v>
      </c>
      <c r="M57" s="8">
        <v>12000</v>
      </c>
      <c r="N57" s="8">
        <v>10000</v>
      </c>
      <c r="O57" s="1">
        <v>3</v>
      </c>
      <c r="P57" s="1" t="s">
        <v>220</v>
      </c>
      <c r="Q57" s="1">
        <v>0</v>
      </c>
      <c r="R57" s="1" t="str">
        <f>IFERROR(VLOOKUP(Q57,dm_ts!$G$4:$H$9,2,0)," ")</f>
        <v xml:space="preserve"> </v>
      </c>
      <c r="U57" s="1">
        <v>0.02</v>
      </c>
      <c r="V57" s="1">
        <v>8</v>
      </c>
      <c r="W57" s="1">
        <v>0.3</v>
      </c>
      <c r="X57" s="1">
        <v>43149</v>
      </c>
      <c r="Y57" s="1">
        <v>43150</v>
      </c>
      <c r="Z57" s="1">
        <v>10</v>
      </c>
      <c r="AA57" s="1">
        <v>2</v>
      </c>
      <c r="AB57" s="1" t="str">
        <f>IFERROR(VLOOKUP(AA57,dm_ts!$G$12:$H$14,2,0)," ")</f>
        <v>Tiêu thụ nội địa</v>
      </c>
    </row>
    <row r="58" spans="1:28" x14ac:dyDescent="0.2">
      <c r="A58" s="1">
        <v>892</v>
      </c>
      <c r="B58" s="1" t="str">
        <f>VLOOKUP(A58,'[1]Danh muc huyen'!B$8:C$18,2,0)</f>
        <v xml:space="preserve">Huyện Châu Thành </v>
      </c>
      <c r="C58" s="1">
        <v>30598</v>
      </c>
      <c r="D58" s="7">
        <v>54</v>
      </c>
      <c r="E58" s="8" t="str">
        <f>VLOOKUP(C58,[1]DanhMuc_31_03_2012!B$7:C$173,2,0)</f>
        <v>Xã Vĩnh Hanh</v>
      </c>
      <c r="F58" s="8">
        <v>7</v>
      </c>
      <c r="G58" s="8" t="str">
        <f t="shared" si="1"/>
        <v>3059807</v>
      </c>
      <c r="H58" s="8" t="str">
        <f>VLOOKUP(VALUE(G58),[1]Danhmuc_31_3_2012!E$6:G$894,3,0)</f>
        <v>Ấp Vĩnh Thuận</v>
      </c>
      <c r="I58" s="8">
        <v>2</v>
      </c>
      <c r="J58" s="8" t="s">
        <v>90</v>
      </c>
      <c r="K58" s="8">
        <v>4</v>
      </c>
      <c r="L58" s="8" t="str">
        <f>IFERROR(VLOOKUP(K58,dm_ts!$B$3:$C$24,2,0)," ")</f>
        <v>Cá rô phi</v>
      </c>
      <c r="M58" s="8">
        <v>8000</v>
      </c>
      <c r="N58" s="8">
        <v>7600</v>
      </c>
      <c r="O58" s="1">
        <v>2</v>
      </c>
      <c r="P58" s="1" t="s">
        <v>221</v>
      </c>
      <c r="Q58" s="1">
        <v>0</v>
      </c>
      <c r="R58" s="1" t="str">
        <f>IFERROR(VLOOKUP(Q58,dm_ts!$G$4:$H$9,2,0)," ")</f>
        <v xml:space="preserve"> </v>
      </c>
      <c r="U58" s="1">
        <v>0.01</v>
      </c>
      <c r="V58" s="1">
        <v>7</v>
      </c>
      <c r="W58" s="1">
        <v>50</v>
      </c>
      <c r="X58" s="1">
        <v>43422</v>
      </c>
      <c r="Y58" s="1">
        <v>43453</v>
      </c>
      <c r="Z58" s="1">
        <v>8</v>
      </c>
      <c r="AA58" s="1">
        <v>2</v>
      </c>
      <c r="AB58" s="1" t="str">
        <f>IFERROR(VLOOKUP(AA58,dm_ts!$G$12:$H$14,2,0)," ")</f>
        <v>Tiêu thụ nội địa</v>
      </c>
    </row>
    <row r="59" spans="1:28" x14ac:dyDescent="0.2">
      <c r="A59" s="1">
        <v>892</v>
      </c>
      <c r="B59" s="1" t="str">
        <f>VLOOKUP(A59,'[1]Danh muc huyen'!B$8:C$18,2,0)</f>
        <v xml:space="preserve">Huyện Châu Thành </v>
      </c>
      <c r="C59" s="1">
        <v>30598</v>
      </c>
      <c r="D59" s="7">
        <v>55</v>
      </c>
      <c r="E59" s="8" t="str">
        <f>VLOOKUP(C59,[1]DanhMuc_31_03_2012!B$7:C$173,2,0)</f>
        <v>Xã Vĩnh Hanh</v>
      </c>
      <c r="F59" s="8">
        <v>9</v>
      </c>
      <c r="G59" s="8" t="str">
        <f t="shared" si="1"/>
        <v>3059809</v>
      </c>
      <c r="H59" s="8" t="str">
        <f>VLOOKUP(VALUE(G59),[1]Danhmuc_31_3_2012!E$6:G$894,3,0)</f>
        <v>Ấp Vĩnh Phúc</v>
      </c>
      <c r="I59" s="8">
        <v>1</v>
      </c>
      <c r="J59" s="8" t="s">
        <v>91</v>
      </c>
      <c r="K59" s="8">
        <v>1</v>
      </c>
      <c r="L59" s="8" t="str">
        <f>IFERROR(VLOOKUP(K59,dm_ts!$B$3:$C$24,2,0)," ")</f>
        <v>Cá tra</v>
      </c>
      <c r="M59" s="8">
        <v>100000</v>
      </c>
      <c r="N59" s="8">
        <v>70000</v>
      </c>
      <c r="O59" s="1">
        <v>1</v>
      </c>
      <c r="P59" s="1" t="s">
        <v>223</v>
      </c>
      <c r="Q59" s="1">
        <v>1</v>
      </c>
      <c r="R59" s="1" t="str">
        <f>IFERROR(VLOOKUP(Q59,dm_ts!$G$4:$H$9,2,0)," ")</f>
        <v>VietGap</v>
      </c>
      <c r="U59" s="1">
        <v>3</v>
      </c>
      <c r="V59" s="1">
        <v>1500</v>
      </c>
      <c r="W59" s="1">
        <v>100</v>
      </c>
      <c r="X59" s="1">
        <v>43330</v>
      </c>
      <c r="Y59" s="1">
        <v>43178</v>
      </c>
      <c r="Z59" s="1">
        <v>1200</v>
      </c>
      <c r="AA59" s="1">
        <v>1</v>
      </c>
      <c r="AB59" s="1" t="str">
        <f>IFERROR(VLOOKUP(AA59,dm_ts!$G$12:$H$14,2,0)," ")</f>
        <v>Chế biến XK</v>
      </c>
    </row>
    <row r="60" spans="1:28" x14ac:dyDescent="0.2">
      <c r="A60" s="1">
        <v>892</v>
      </c>
      <c r="B60" s="1" t="str">
        <f>VLOOKUP(A60,'[1]Danh muc huyen'!B$8:C$18,2,0)</f>
        <v xml:space="preserve">Huyện Châu Thành </v>
      </c>
      <c r="C60" s="1">
        <v>30598</v>
      </c>
      <c r="D60" s="7">
        <v>56</v>
      </c>
      <c r="E60" s="8" t="str">
        <f>VLOOKUP(C60,[1]DanhMuc_31_03_2012!B$7:C$173,2,0)</f>
        <v>Xã Vĩnh Hanh</v>
      </c>
      <c r="F60" s="8">
        <v>9</v>
      </c>
      <c r="G60" s="8" t="str">
        <f t="shared" si="1"/>
        <v>3059809</v>
      </c>
      <c r="H60" s="8" t="str">
        <f>VLOOKUP(VALUE(G60),[1]Danhmuc_31_3_2012!E$6:G$894,3,0)</f>
        <v>Ấp Vĩnh Phúc</v>
      </c>
      <c r="I60" s="8">
        <v>2</v>
      </c>
      <c r="J60" s="8" t="s">
        <v>92</v>
      </c>
      <c r="K60" s="8">
        <v>1</v>
      </c>
      <c r="L60" s="8" t="str">
        <f>IFERROR(VLOOKUP(K60,dm_ts!$B$3:$C$24,2,0)," ")</f>
        <v>Cá tra</v>
      </c>
      <c r="M60" s="8">
        <v>150000</v>
      </c>
      <c r="N60" s="8">
        <v>90000</v>
      </c>
      <c r="O60" s="1">
        <v>1</v>
      </c>
      <c r="P60" s="1" t="s">
        <v>223</v>
      </c>
      <c r="Q60" s="1">
        <v>0</v>
      </c>
      <c r="R60" s="1" t="str">
        <f>IFERROR(VLOOKUP(Q60,dm_ts!$G$4:$H$9,2,0)," ")</f>
        <v xml:space="preserve"> </v>
      </c>
      <c r="S60" s="1">
        <v>150000</v>
      </c>
      <c r="T60" s="1">
        <v>2000359272</v>
      </c>
      <c r="U60" s="1">
        <v>6</v>
      </c>
      <c r="V60" s="1">
        <v>4500</v>
      </c>
      <c r="W60" s="1">
        <v>20</v>
      </c>
      <c r="X60" s="1">
        <v>43361</v>
      </c>
      <c r="Y60" s="1">
        <v>43209</v>
      </c>
      <c r="Z60" s="1">
        <v>1500</v>
      </c>
      <c r="AA60" s="1">
        <v>1</v>
      </c>
      <c r="AB60" s="1" t="str">
        <f>IFERROR(VLOOKUP(AA60,dm_ts!$G$12:$H$14,2,0)," ")</f>
        <v>Chế biến XK</v>
      </c>
    </row>
    <row r="61" spans="1:28" x14ac:dyDescent="0.2">
      <c r="A61" s="1">
        <v>892</v>
      </c>
      <c r="B61" s="1" t="str">
        <f>VLOOKUP(A61,'[1]Danh muc huyen'!B$8:C$18,2,0)</f>
        <v xml:space="preserve">Huyện Châu Thành </v>
      </c>
      <c r="C61" s="1">
        <v>30598</v>
      </c>
      <c r="D61" s="7">
        <v>57</v>
      </c>
      <c r="E61" s="8" t="str">
        <f>VLOOKUP(C61,[1]DanhMuc_31_03_2012!B$7:C$173,2,0)</f>
        <v>Xã Vĩnh Hanh</v>
      </c>
      <c r="F61" s="8">
        <v>11</v>
      </c>
      <c r="G61" s="8" t="str">
        <f t="shared" si="1"/>
        <v>3059811</v>
      </c>
      <c r="H61" s="8" t="str">
        <f>VLOOKUP(VALUE(G61),[1]Danhmuc_31_3_2012!E$6:G$894,3,0)</f>
        <v>Ấp Vĩnh Hòa</v>
      </c>
      <c r="I61" s="8">
        <v>2</v>
      </c>
      <c r="J61" s="8" t="s">
        <v>94</v>
      </c>
      <c r="K61" s="8">
        <v>4</v>
      </c>
      <c r="L61" s="8" t="str">
        <f>IFERROR(VLOOKUP(K61,dm_ts!$B$3:$C$24,2,0)," ")</f>
        <v>Cá rô phi</v>
      </c>
      <c r="M61" s="8">
        <v>5000</v>
      </c>
      <c r="N61" s="8">
        <v>4000</v>
      </c>
      <c r="O61" s="1">
        <v>2</v>
      </c>
      <c r="P61" s="1" t="s">
        <v>221</v>
      </c>
      <c r="Q61" s="1">
        <v>0</v>
      </c>
      <c r="R61" s="1" t="str">
        <f>IFERROR(VLOOKUP(Q61,dm_ts!$G$4:$H$9,2,0)," ")</f>
        <v xml:space="preserve"> </v>
      </c>
      <c r="U61" s="1">
        <v>6.0000000000000001E-3</v>
      </c>
      <c r="V61" s="1">
        <v>5</v>
      </c>
      <c r="W61" s="1">
        <v>200</v>
      </c>
      <c r="X61" s="1">
        <v>43269</v>
      </c>
      <c r="Y61" s="1">
        <v>43270</v>
      </c>
      <c r="Z61" s="1">
        <v>7</v>
      </c>
      <c r="AA61" s="1">
        <v>2</v>
      </c>
      <c r="AB61" s="1" t="str">
        <f>IFERROR(VLOOKUP(AA61,dm_ts!$G$12:$H$14,2,0)," ")</f>
        <v>Tiêu thụ nội địa</v>
      </c>
    </row>
    <row r="62" spans="1:28" x14ac:dyDescent="0.2">
      <c r="A62" s="1">
        <v>892</v>
      </c>
      <c r="B62" s="1" t="str">
        <f>VLOOKUP(A62,'[1]Danh muc huyen'!B$8:C$18,2,0)</f>
        <v xml:space="preserve">Huyện Châu Thành </v>
      </c>
      <c r="C62" s="1">
        <v>30598</v>
      </c>
      <c r="D62" s="7">
        <v>58</v>
      </c>
      <c r="E62" s="8" t="str">
        <f>VLOOKUP(C62,[1]DanhMuc_31_03_2012!B$7:C$173,2,0)</f>
        <v>Xã Vĩnh Hanh</v>
      </c>
      <c r="F62" s="8">
        <v>11</v>
      </c>
      <c r="G62" s="8" t="str">
        <f t="shared" si="1"/>
        <v>3059811</v>
      </c>
      <c r="H62" s="8" t="str">
        <f>VLOOKUP(VALUE(G62),[1]Danhmuc_31_3_2012!E$6:G$894,3,0)</f>
        <v>Ấp Vĩnh Hòa</v>
      </c>
      <c r="I62" s="8">
        <v>1</v>
      </c>
      <c r="J62" s="8" t="s">
        <v>93</v>
      </c>
      <c r="K62" s="8">
        <v>4</v>
      </c>
      <c r="L62" s="8" t="str">
        <f>IFERROR(VLOOKUP(K62,dm_ts!$B$3:$C$24,2,0)," ")</f>
        <v>Cá rô phi</v>
      </c>
      <c r="M62" s="8">
        <v>7000</v>
      </c>
      <c r="N62" s="8">
        <v>6000</v>
      </c>
      <c r="O62" s="1">
        <v>2</v>
      </c>
      <c r="P62" s="1" t="s">
        <v>221</v>
      </c>
      <c r="Q62" s="1">
        <v>0</v>
      </c>
      <c r="R62" s="1" t="str">
        <f>IFERROR(VLOOKUP(Q62,dm_ts!$G$4:$H$9,2,0)," ")</f>
        <v xml:space="preserve"> </v>
      </c>
      <c r="U62" s="1">
        <v>8.0000000000000002E-3</v>
      </c>
      <c r="V62" s="1">
        <v>6</v>
      </c>
      <c r="W62" s="1">
        <v>200</v>
      </c>
      <c r="X62" s="1">
        <v>43238</v>
      </c>
      <c r="Y62" s="1">
        <v>43239</v>
      </c>
      <c r="Z62" s="1">
        <v>10</v>
      </c>
      <c r="AA62" s="1">
        <v>2</v>
      </c>
      <c r="AB62" s="1" t="str">
        <f>IFERROR(VLOOKUP(AA62,dm_ts!$G$12:$H$14,2,0)," ")</f>
        <v>Tiêu thụ nội địa</v>
      </c>
    </row>
    <row r="63" spans="1:28" x14ac:dyDescent="0.2">
      <c r="A63" s="1">
        <v>892</v>
      </c>
      <c r="B63" s="1" t="str">
        <f>VLOOKUP(A63,'[1]Danh muc huyen'!B$8:C$18,2,0)</f>
        <v xml:space="preserve">Huyện Châu Thành </v>
      </c>
      <c r="C63" s="1">
        <v>30601</v>
      </c>
      <c r="D63" s="7">
        <v>59</v>
      </c>
      <c r="E63" s="8" t="str">
        <f>VLOOKUP(C63,[1]DanhMuc_31_03_2012!B$7:C$173,2,0)</f>
        <v>Xã Bình Thạnh</v>
      </c>
      <c r="F63" s="8">
        <v>1</v>
      </c>
      <c r="G63" s="8" t="str">
        <f t="shared" si="1"/>
        <v>3060101</v>
      </c>
      <c r="H63" s="8" t="str">
        <f>VLOOKUP(VALUE(G63),[1]Danhmuc_31_3_2012!E$6:G$894,3,0)</f>
        <v>Ấp Thạnh Nhơn</v>
      </c>
      <c r="I63" s="8">
        <v>2</v>
      </c>
      <c r="J63" s="8" t="s">
        <v>96</v>
      </c>
      <c r="K63" s="8">
        <v>1</v>
      </c>
      <c r="L63" s="8" t="str">
        <f>IFERROR(VLOOKUP(K63,dm_ts!$B$3:$C$24,2,0)," ")</f>
        <v>Cá tra</v>
      </c>
      <c r="M63" s="8">
        <v>18700</v>
      </c>
      <c r="N63" s="8">
        <v>7000</v>
      </c>
      <c r="O63" s="1">
        <v>1</v>
      </c>
      <c r="P63" s="1" t="s">
        <v>223</v>
      </c>
      <c r="Q63" s="1">
        <v>0</v>
      </c>
      <c r="R63" s="1" t="str">
        <f>IFERROR(VLOOKUP(Q63,dm_ts!$G$4:$H$9,2,0)," ")</f>
        <v xml:space="preserve"> </v>
      </c>
      <c r="U63" s="1">
        <v>0.32</v>
      </c>
      <c r="V63" s="1">
        <v>1.6</v>
      </c>
      <c r="W63" s="1">
        <v>600</v>
      </c>
      <c r="X63" s="1">
        <v>43269</v>
      </c>
      <c r="Y63" s="1">
        <v>43150</v>
      </c>
      <c r="Z63" s="1">
        <v>180</v>
      </c>
      <c r="AA63" s="1">
        <v>1</v>
      </c>
      <c r="AB63" s="1" t="str">
        <f>IFERROR(VLOOKUP(AA63,dm_ts!$G$12:$H$14,2,0)," ")</f>
        <v>Chế biến XK</v>
      </c>
    </row>
    <row r="64" spans="1:28" x14ac:dyDescent="0.2">
      <c r="A64" s="1">
        <v>892</v>
      </c>
      <c r="B64" s="1" t="str">
        <f>VLOOKUP(A64,'[1]Danh muc huyen'!B$8:C$18,2,0)</f>
        <v xml:space="preserve">Huyện Châu Thành </v>
      </c>
      <c r="C64" s="1">
        <v>30601</v>
      </c>
      <c r="D64" s="7">
        <v>60</v>
      </c>
      <c r="E64" s="8" t="str">
        <f>VLOOKUP(C64,[1]DanhMuc_31_03_2012!B$7:C$173,2,0)</f>
        <v>Xã Bình Thạnh</v>
      </c>
      <c r="F64" s="8">
        <v>1</v>
      </c>
      <c r="G64" s="8" t="str">
        <f t="shared" si="1"/>
        <v>3060101</v>
      </c>
      <c r="H64" s="8" t="str">
        <f>VLOOKUP(VALUE(G64),[1]Danhmuc_31_3_2012!E$6:G$894,3,0)</f>
        <v>Ấp Thạnh Nhơn</v>
      </c>
      <c r="I64" s="8">
        <v>1</v>
      </c>
      <c r="J64" s="8" t="s">
        <v>95</v>
      </c>
      <c r="K64" s="8">
        <v>1</v>
      </c>
      <c r="L64" s="8" t="str">
        <f>IFERROR(VLOOKUP(K64,dm_ts!$B$3:$C$24,2,0)," ")</f>
        <v>Cá tra</v>
      </c>
      <c r="M64" s="8">
        <v>26800</v>
      </c>
      <c r="N64" s="8">
        <v>20800</v>
      </c>
      <c r="O64" s="1">
        <v>1</v>
      </c>
      <c r="P64" s="1" t="s">
        <v>223</v>
      </c>
      <c r="Q64" s="1">
        <v>0</v>
      </c>
      <c r="R64" s="1" t="str">
        <f>IFERROR(VLOOKUP(Q64,dm_ts!$G$4:$H$9,2,0)," ")</f>
        <v xml:space="preserve"> </v>
      </c>
      <c r="U64" s="1">
        <v>0.94</v>
      </c>
      <c r="V64" s="1">
        <v>4.7</v>
      </c>
      <c r="W64" s="1">
        <v>600</v>
      </c>
      <c r="X64" s="1">
        <v>43269</v>
      </c>
      <c r="Y64" s="1">
        <v>43150</v>
      </c>
      <c r="Z64" s="1">
        <v>520</v>
      </c>
      <c r="AA64" s="1">
        <v>1</v>
      </c>
      <c r="AB64" s="1" t="str">
        <f>IFERROR(VLOOKUP(AA64,dm_ts!$G$12:$H$14,2,0)," ")</f>
        <v>Chế biến XK</v>
      </c>
    </row>
    <row r="65" spans="1:28" x14ac:dyDescent="0.2">
      <c r="A65" s="1">
        <v>892</v>
      </c>
      <c r="B65" s="1" t="str">
        <f>VLOOKUP(A65,'[1]Danh muc huyen'!B$8:C$18,2,0)</f>
        <v xml:space="preserve">Huyện Châu Thành </v>
      </c>
      <c r="C65" s="1">
        <v>30601</v>
      </c>
      <c r="D65" s="7">
        <v>61</v>
      </c>
      <c r="E65" s="8" t="str">
        <f>VLOOKUP(C65,[1]DanhMuc_31_03_2012!B$7:C$173,2,0)</f>
        <v>Xã Bình Thạnh</v>
      </c>
      <c r="F65" s="8">
        <v>5</v>
      </c>
      <c r="G65" s="8" t="str">
        <f t="shared" si="1"/>
        <v>3060105</v>
      </c>
      <c r="H65" s="8" t="str">
        <f>VLOOKUP(VALUE(G65),[1]Danhmuc_31_3_2012!E$6:G$894,3,0)</f>
        <v>Ấp Thạnh Hòa</v>
      </c>
      <c r="I65" s="8">
        <v>1</v>
      </c>
      <c r="J65" s="8" t="s">
        <v>97</v>
      </c>
      <c r="K65" s="8">
        <v>1</v>
      </c>
      <c r="L65" s="8" t="str">
        <f>IFERROR(VLOOKUP(K65,dm_ts!$B$3:$C$24,2,0)," ")</f>
        <v>Cá tra</v>
      </c>
      <c r="M65" s="8">
        <v>45000</v>
      </c>
      <c r="N65" s="8">
        <v>30000</v>
      </c>
      <c r="O65" s="1">
        <v>1</v>
      </c>
      <c r="P65" s="1" t="s">
        <v>223</v>
      </c>
      <c r="Q65" s="1">
        <v>0</v>
      </c>
      <c r="R65" s="1" t="str">
        <f>IFERROR(VLOOKUP(Q65,dm_ts!$G$4:$H$9,2,0)," ")</f>
        <v xml:space="preserve"> </v>
      </c>
      <c r="U65" s="1">
        <v>1.5</v>
      </c>
      <c r="V65" s="1">
        <v>7.5</v>
      </c>
      <c r="W65" s="1">
        <v>300</v>
      </c>
      <c r="X65" s="1">
        <v>43269</v>
      </c>
      <c r="Y65" s="1">
        <v>43150</v>
      </c>
      <c r="Z65" s="1">
        <v>1500</v>
      </c>
      <c r="AA65" s="1">
        <v>1</v>
      </c>
      <c r="AB65" s="1" t="str">
        <f>IFERROR(VLOOKUP(AA65,dm_ts!$G$12:$H$14,2,0)," ")</f>
        <v>Chế biến XK</v>
      </c>
    </row>
    <row r="66" spans="1:28" x14ac:dyDescent="0.2">
      <c r="A66" s="1">
        <v>892</v>
      </c>
      <c r="B66" s="1" t="str">
        <f>VLOOKUP(A66,'[1]Danh muc huyen'!B$8:C$18,2,0)</f>
        <v xml:space="preserve">Huyện Châu Thành </v>
      </c>
      <c r="C66" s="1">
        <v>30601</v>
      </c>
      <c r="D66" s="7">
        <v>62</v>
      </c>
      <c r="E66" s="8" t="str">
        <f>VLOOKUP(C66,[1]DanhMuc_31_03_2012!B$7:C$173,2,0)</f>
        <v>Xã Bình Thạnh</v>
      </c>
      <c r="F66" s="8">
        <v>7</v>
      </c>
      <c r="G66" s="8" t="str">
        <f t="shared" si="1"/>
        <v>3060107</v>
      </c>
      <c r="H66" s="8" t="str">
        <f>VLOOKUP(VALUE(G66),[1]Danhmuc_31_3_2012!E$6:G$894,3,0)</f>
        <v>Ấp Thạnh Phú</v>
      </c>
      <c r="I66" s="8">
        <v>2</v>
      </c>
      <c r="J66" s="8" t="s">
        <v>29</v>
      </c>
      <c r="K66" s="8">
        <v>1</v>
      </c>
      <c r="L66" s="8" t="str">
        <f>IFERROR(VLOOKUP(K66,dm_ts!$B$3:$C$24,2,0)," ")</f>
        <v>Cá tra</v>
      </c>
      <c r="M66" s="8">
        <v>11000</v>
      </c>
      <c r="N66" s="8">
        <v>7000</v>
      </c>
      <c r="O66" s="1">
        <v>1</v>
      </c>
      <c r="P66" s="1" t="s">
        <v>223</v>
      </c>
      <c r="Q66" s="1">
        <v>0</v>
      </c>
      <c r="R66" s="1" t="str">
        <f>IFERROR(VLOOKUP(Q66,dm_ts!$G$4:$H$9,2,0)," ")</f>
        <v xml:space="preserve"> </v>
      </c>
      <c r="U66" s="1">
        <v>0.3</v>
      </c>
      <c r="V66" s="1">
        <v>1.6</v>
      </c>
      <c r="W66" s="1">
        <v>600</v>
      </c>
      <c r="X66" s="1">
        <v>43361</v>
      </c>
      <c r="Y66" s="1">
        <v>43239</v>
      </c>
      <c r="Z66" s="1">
        <v>150</v>
      </c>
      <c r="AA66" s="1">
        <v>1</v>
      </c>
      <c r="AB66" s="1" t="str">
        <f>IFERROR(VLOOKUP(AA66,dm_ts!$G$12:$H$14,2,0)," ")</f>
        <v>Chế biến XK</v>
      </c>
    </row>
    <row r="67" spans="1:28" x14ac:dyDescent="0.2">
      <c r="A67" s="1">
        <v>892</v>
      </c>
      <c r="B67" s="1" t="str">
        <f>VLOOKUP(A67,'[1]Danh muc huyen'!B$8:C$18,2,0)</f>
        <v xml:space="preserve">Huyện Châu Thành </v>
      </c>
      <c r="C67" s="1">
        <v>30601</v>
      </c>
      <c r="D67" s="7">
        <v>63</v>
      </c>
      <c r="E67" s="8" t="str">
        <f>VLOOKUP(C67,[1]DanhMuc_31_03_2012!B$7:C$173,2,0)</f>
        <v>Xã Bình Thạnh</v>
      </c>
      <c r="F67" s="8">
        <v>7</v>
      </c>
      <c r="G67" s="8" t="str">
        <f t="shared" si="1"/>
        <v>3060107</v>
      </c>
      <c r="H67" s="8" t="str">
        <f>VLOOKUP(VALUE(G67),[1]Danhmuc_31_3_2012!E$6:G$894,3,0)</f>
        <v>Ấp Thạnh Phú</v>
      </c>
      <c r="I67" s="8">
        <v>7</v>
      </c>
      <c r="J67" s="8" t="s">
        <v>99</v>
      </c>
      <c r="K67" s="8">
        <v>1</v>
      </c>
      <c r="L67" s="8" t="str">
        <f>IFERROR(VLOOKUP(K67,dm_ts!$B$3:$C$24,2,0)," ")</f>
        <v>Cá tra</v>
      </c>
      <c r="M67" s="8">
        <v>42000</v>
      </c>
      <c r="N67" s="8">
        <v>30000</v>
      </c>
      <c r="O67" s="1">
        <v>1</v>
      </c>
      <c r="P67" s="1" t="s">
        <v>223</v>
      </c>
      <c r="Q67" s="1">
        <v>0</v>
      </c>
      <c r="R67" s="1" t="str">
        <f>IFERROR(VLOOKUP(Q67,dm_ts!$G$4:$H$9,2,0)," ")</f>
        <v xml:space="preserve"> </v>
      </c>
      <c r="U67" s="1">
        <v>1.4</v>
      </c>
      <c r="V67" s="1">
        <v>7</v>
      </c>
      <c r="W67" s="1">
        <v>650</v>
      </c>
      <c r="X67" s="1">
        <v>43269</v>
      </c>
      <c r="Y67" s="1">
        <v>43150</v>
      </c>
      <c r="Z67" s="1">
        <v>750</v>
      </c>
      <c r="AA67" s="1">
        <v>1</v>
      </c>
      <c r="AB67" s="1" t="str">
        <f>IFERROR(VLOOKUP(AA67,dm_ts!$G$12:$H$14,2,0)," ")</f>
        <v>Chế biến XK</v>
      </c>
    </row>
    <row r="68" spans="1:28" x14ac:dyDescent="0.2">
      <c r="A68" s="1">
        <v>892</v>
      </c>
      <c r="B68" s="1" t="str">
        <f>VLOOKUP(A68,'[1]Danh muc huyen'!B$8:C$18,2,0)</f>
        <v xml:space="preserve">Huyện Châu Thành </v>
      </c>
      <c r="C68" s="1">
        <v>30601</v>
      </c>
      <c r="D68" s="7">
        <v>64</v>
      </c>
      <c r="E68" s="8" t="str">
        <f>VLOOKUP(C68,[1]DanhMuc_31_03_2012!B$7:C$173,2,0)</f>
        <v>Xã Bình Thạnh</v>
      </c>
      <c r="F68" s="8">
        <v>7</v>
      </c>
      <c r="G68" s="8" t="str">
        <f t="shared" si="1"/>
        <v>3060107</v>
      </c>
      <c r="H68" s="8" t="str">
        <f>VLOOKUP(VALUE(G68),[1]Danhmuc_31_3_2012!E$6:G$894,3,0)</f>
        <v>Ấp Thạnh Phú</v>
      </c>
      <c r="I68" s="8">
        <v>1</v>
      </c>
      <c r="J68" s="8" t="s">
        <v>98</v>
      </c>
      <c r="K68" s="8">
        <v>1</v>
      </c>
      <c r="L68" s="8" t="str">
        <f>IFERROR(VLOOKUP(K68,dm_ts!$B$3:$C$24,2,0)," ")</f>
        <v>Cá tra</v>
      </c>
      <c r="M68" s="8">
        <v>30600</v>
      </c>
      <c r="N68" s="8">
        <v>21600</v>
      </c>
      <c r="O68" s="1">
        <v>1</v>
      </c>
      <c r="P68" s="1" t="s">
        <v>223</v>
      </c>
      <c r="Q68" s="1">
        <v>0</v>
      </c>
      <c r="R68" s="1" t="str">
        <f>IFERROR(VLOOKUP(Q68,dm_ts!$G$4:$H$9,2,0)," ")</f>
        <v xml:space="preserve"> </v>
      </c>
      <c r="U68" s="1">
        <v>9.6999999999999993</v>
      </c>
      <c r="V68" s="1">
        <v>4.9000000000000004</v>
      </c>
      <c r="W68" s="1">
        <v>400</v>
      </c>
      <c r="X68" s="1">
        <v>43269</v>
      </c>
      <c r="Y68" s="1">
        <v>43178</v>
      </c>
      <c r="Z68" s="1">
        <v>500</v>
      </c>
      <c r="AA68" s="1">
        <v>1</v>
      </c>
      <c r="AB68" s="1" t="str">
        <f>IFERROR(VLOOKUP(AA68,dm_ts!$G$12:$H$14,2,0)," ")</f>
        <v>Chế biến XK</v>
      </c>
    </row>
    <row r="69" spans="1:28" x14ac:dyDescent="0.2">
      <c r="A69" s="1">
        <v>892</v>
      </c>
      <c r="B69" s="1" t="str">
        <f>VLOOKUP(A69,'[1]Danh muc huyen'!B$8:C$18,2,0)</f>
        <v xml:space="preserve">Huyện Châu Thành </v>
      </c>
      <c r="C69" s="1">
        <v>30604</v>
      </c>
      <c r="D69" s="7">
        <v>65</v>
      </c>
      <c r="E69" s="8" t="str">
        <f>VLOOKUP(C69,[1]DanhMuc_31_03_2012!B$7:C$173,2,0)</f>
        <v>Xã Vĩnh Bình</v>
      </c>
      <c r="F69" s="8">
        <v>1</v>
      </c>
      <c r="G69" s="8" t="str">
        <f t="shared" si="1"/>
        <v>3060401</v>
      </c>
      <c r="H69" s="8" t="str">
        <f>VLOOKUP(VALUE(G69),[1]Danhmuc_31_3_2012!E$6:G$894,3,0)</f>
        <v>Ấp Vĩnh Phước</v>
      </c>
      <c r="I69" s="8">
        <v>3</v>
      </c>
      <c r="J69" s="8" t="s">
        <v>101</v>
      </c>
      <c r="K69" s="8">
        <v>1</v>
      </c>
      <c r="L69" s="8" t="str">
        <f>IFERROR(VLOOKUP(K69,dm_ts!$B$3:$C$24,2,0)," ")</f>
        <v>Cá tra</v>
      </c>
      <c r="M69" s="8">
        <v>140000</v>
      </c>
      <c r="N69" s="8">
        <v>98000</v>
      </c>
      <c r="O69" s="1">
        <v>1</v>
      </c>
      <c r="P69" s="1" t="s">
        <v>223</v>
      </c>
      <c r="Q69" s="1">
        <v>1</v>
      </c>
      <c r="R69" s="1" t="str">
        <f>IFERROR(VLOOKUP(Q69,dm_ts!$G$4:$H$9,2,0)," ")</f>
        <v>VietGap</v>
      </c>
      <c r="S69" s="1">
        <v>140000</v>
      </c>
      <c r="T69" s="1">
        <v>2000359272</v>
      </c>
      <c r="U69" s="1">
        <v>3.5</v>
      </c>
      <c r="V69" s="1">
        <v>17</v>
      </c>
      <c r="W69" s="1">
        <v>800</v>
      </c>
      <c r="X69" s="1">
        <v>43269</v>
      </c>
      <c r="Y69" s="1">
        <v>43452</v>
      </c>
      <c r="Z69" s="1">
        <v>1960</v>
      </c>
      <c r="AA69" s="1">
        <v>1</v>
      </c>
      <c r="AB69" s="1" t="str">
        <f>IFERROR(VLOOKUP(AA69,dm_ts!$G$12:$H$14,2,0)," ")</f>
        <v>Chế biến XK</v>
      </c>
    </row>
    <row r="70" spans="1:28" x14ac:dyDescent="0.2">
      <c r="A70" s="1">
        <v>892</v>
      </c>
      <c r="B70" s="1" t="str">
        <f>VLOOKUP(A70,'[1]Danh muc huyen'!B$8:C$18,2,0)</f>
        <v xml:space="preserve">Huyện Châu Thành </v>
      </c>
      <c r="C70" s="1">
        <v>30604</v>
      </c>
      <c r="D70" s="7">
        <v>66</v>
      </c>
      <c r="E70" s="8" t="str">
        <f>VLOOKUP(C70,[1]DanhMuc_31_03_2012!B$7:C$173,2,0)</f>
        <v>Xã Vĩnh Bình</v>
      </c>
      <c r="F70" s="8">
        <v>1</v>
      </c>
      <c r="G70" s="8" t="str">
        <f t="shared" si="1"/>
        <v>3060401</v>
      </c>
      <c r="H70" s="8" t="str">
        <f>VLOOKUP(VALUE(G70),[1]Danhmuc_31_3_2012!E$6:G$894,3,0)</f>
        <v>Ấp Vĩnh Phước</v>
      </c>
      <c r="I70" s="8">
        <v>1</v>
      </c>
      <c r="J70" s="8" t="s">
        <v>100</v>
      </c>
      <c r="K70" s="8">
        <v>4</v>
      </c>
      <c r="L70" s="8" t="str">
        <f>IFERROR(VLOOKUP(K70,dm_ts!$B$3:$C$24,2,0)," ")</f>
        <v>Cá rô phi</v>
      </c>
      <c r="M70" s="8">
        <v>2000</v>
      </c>
      <c r="N70" s="8">
        <v>1600</v>
      </c>
      <c r="O70" s="1">
        <v>2</v>
      </c>
      <c r="P70" s="1" t="s">
        <v>221</v>
      </c>
      <c r="Q70" s="1">
        <v>0</v>
      </c>
      <c r="R70" s="1" t="str">
        <f>IFERROR(VLOOKUP(Q70,dm_ts!$G$4:$H$9,2,0)," ")</f>
        <v xml:space="preserve"> </v>
      </c>
      <c r="U70" s="1">
        <v>1E-3</v>
      </c>
      <c r="V70" s="1">
        <v>0.5</v>
      </c>
      <c r="W70" s="1">
        <v>530</v>
      </c>
      <c r="X70" s="1">
        <v>43118</v>
      </c>
      <c r="Y70" s="1">
        <v>43239</v>
      </c>
      <c r="Z70" s="1">
        <v>0.5</v>
      </c>
      <c r="AA70" s="1">
        <v>2</v>
      </c>
      <c r="AB70" s="1" t="str">
        <f>IFERROR(VLOOKUP(AA70,dm_ts!$G$12:$H$14,2,0)," ")</f>
        <v>Tiêu thụ nội địa</v>
      </c>
    </row>
    <row r="71" spans="1:28" x14ac:dyDescent="0.2">
      <c r="A71" s="1">
        <v>892</v>
      </c>
      <c r="B71" s="1" t="str">
        <f>VLOOKUP(A71,'[1]Danh muc huyen'!B$8:C$18,2,0)</f>
        <v xml:space="preserve">Huyện Châu Thành </v>
      </c>
      <c r="C71" s="1">
        <v>30604</v>
      </c>
      <c r="D71" s="7">
        <v>67</v>
      </c>
      <c r="E71" s="8" t="str">
        <f>VLOOKUP(C71,[1]DanhMuc_31_03_2012!B$7:C$173,2,0)</f>
        <v>Xã Vĩnh Bình</v>
      </c>
      <c r="F71" s="8">
        <v>1</v>
      </c>
      <c r="G71" s="8" t="str">
        <f t="shared" si="1"/>
        <v>3060401</v>
      </c>
      <c r="H71" s="8" t="str">
        <f>VLOOKUP(VALUE(G71),[1]Danhmuc_31_3_2012!E$6:G$894,3,0)</f>
        <v>Ấp Vĩnh Phước</v>
      </c>
      <c r="I71" s="8">
        <v>2</v>
      </c>
      <c r="J71" s="8" t="s">
        <v>19</v>
      </c>
      <c r="K71" s="8">
        <v>4</v>
      </c>
      <c r="L71" s="8" t="str">
        <f>IFERROR(VLOOKUP(K71,dm_ts!$B$3:$C$24,2,0)," ")</f>
        <v>Cá rô phi</v>
      </c>
      <c r="M71" s="8">
        <v>1000</v>
      </c>
      <c r="N71" s="8">
        <v>700</v>
      </c>
      <c r="O71" s="1">
        <v>2</v>
      </c>
      <c r="P71" s="1" t="s">
        <v>221</v>
      </c>
      <c r="Q71" s="1">
        <v>0</v>
      </c>
      <c r="R71" s="1" t="str">
        <f>IFERROR(VLOOKUP(Q71,dm_ts!$G$4:$H$9,2,0)," ")</f>
        <v xml:space="preserve"> </v>
      </c>
      <c r="U71" s="1">
        <v>1E-3</v>
      </c>
      <c r="V71" s="1">
        <v>0.8</v>
      </c>
      <c r="W71" s="1">
        <v>500</v>
      </c>
      <c r="X71" s="1">
        <v>43119</v>
      </c>
      <c r="Y71" s="1">
        <v>43209</v>
      </c>
      <c r="Z71" s="1">
        <v>0.3</v>
      </c>
      <c r="AA71" s="1">
        <v>2</v>
      </c>
      <c r="AB71" s="1" t="str">
        <f>IFERROR(VLOOKUP(AA71,dm_ts!$G$12:$H$14,2,0)," ")</f>
        <v>Tiêu thụ nội địa</v>
      </c>
    </row>
    <row r="72" spans="1:28" x14ac:dyDescent="0.2">
      <c r="A72" s="1">
        <v>892</v>
      </c>
      <c r="B72" s="1" t="str">
        <f>VLOOKUP(A72,'[1]Danh muc huyen'!B$8:C$18,2,0)</f>
        <v xml:space="preserve">Huyện Châu Thành </v>
      </c>
      <c r="C72" s="1">
        <v>30604</v>
      </c>
      <c r="D72" s="7">
        <v>68</v>
      </c>
      <c r="E72" s="8" t="str">
        <f>VLOOKUP(C72,[1]DanhMuc_31_03_2012!B$7:C$173,2,0)</f>
        <v>Xã Vĩnh Bình</v>
      </c>
      <c r="F72" s="8">
        <v>3</v>
      </c>
      <c r="G72" s="8" t="str">
        <f t="shared" si="1"/>
        <v>3060403</v>
      </c>
      <c r="H72" s="8" t="str">
        <f>VLOOKUP(VALUE(G72),[1]Danhmuc_31_3_2012!E$6:G$894,3,0)</f>
        <v>Ấp Vĩnh Lộc</v>
      </c>
      <c r="I72" s="8">
        <v>2</v>
      </c>
      <c r="J72" s="8" t="s">
        <v>103</v>
      </c>
      <c r="K72" s="8">
        <v>4</v>
      </c>
      <c r="L72" s="8" t="str">
        <f>IFERROR(VLOOKUP(K72,dm_ts!$B$3:$C$24,2,0)," ")</f>
        <v>Cá rô phi</v>
      </c>
      <c r="M72" s="8">
        <v>2000</v>
      </c>
      <c r="N72" s="8">
        <v>1600</v>
      </c>
      <c r="O72" s="1">
        <v>2</v>
      </c>
      <c r="P72" s="1" t="s">
        <v>221</v>
      </c>
      <c r="Q72" s="1">
        <v>0</v>
      </c>
      <c r="R72" s="1" t="str">
        <f>IFERROR(VLOOKUP(Q72,dm_ts!$G$4:$H$9,2,0)," ")</f>
        <v xml:space="preserve"> </v>
      </c>
      <c r="U72" s="1">
        <v>1E-3</v>
      </c>
      <c r="V72" s="1">
        <v>0.7</v>
      </c>
      <c r="W72" s="1">
        <v>530</v>
      </c>
      <c r="X72" s="1">
        <v>43118</v>
      </c>
      <c r="Y72" s="1">
        <v>43270</v>
      </c>
      <c r="Z72" s="1">
        <v>0.7</v>
      </c>
      <c r="AA72" s="1">
        <v>2</v>
      </c>
      <c r="AB72" s="1" t="str">
        <f>IFERROR(VLOOKUP(AA72,dm_ts!$G$12:$H$14,2,0)," ")</f>
        <v>Tiêu thụ nội địa</v>
      </c>
    </row>
    <row r="73" spans="1:28" x14ac:dyDescent="0.2">
      <c r="A73" s="1">
        <v>892</v>
      </c>
      <c r="B73" s="1" t="str">
        <f>VLOOKUP(A73,'[1]Danh muc huyen'!B$8:C$18,2,0)</f>
        <v xml:space="preserve">Huyện Châu Thành </v>
      </c>
      <c r="C73" s="1">
        <v>30604</v>
      </c>
      <c r="D73" s="7">
        <v>69</v>
      </c>
      <c r="E73" s="8" t="str">
        <f>VLOOKUP(C73,[1]DanhMuc_31_03_2012!B$7:C$173,2,0)</f>
        <v>Xã Vĩnh Bình</v>
      </c>
      <c r="F73" s="8">
        <v>3</v>
      </c>
      <c r="G73" s="8" t="str">
        <f t="shared" si="1"/>
        <v>3060403</v>
      </c>
      <c r="H73" s="8" t="str">
        <f>VLOOKUP(VALUE(G73),[1]Danhmuc_31_3_2012!E$6:G$894,3,0)</f>
        <v>Ấp Vĩnh Lộc</v>
      </c>
      <c r="I73" s="8">
        <v>1</v>
      </c>
      <c r="J73" s="8" t="s">
        <v>102</v>
      </c>
      <c r="K73" s="8">
        <v>1</v>
      </c>
      <c r="L73" s="8" t="str">
        <f>IFERROR(VLOOKUP(K73,dm_ts!$B$3:$C$24,2,0)," ")</f>
        <v>Cá tra</v>
      </c>
      <c r="M73" s="8">
        <v>2000</v>
      </c>
      <c r="N73" s="8">
        <v>1600</v>
      </c>
      <c r="O73" s="1">
        <v>2</v>
      </c>
      <c r="P73" s="1" t="s">
        <v>221</v>
      </c>
      <c r="Q73" s="1">
        <v>0</v>
      </c>
      <c r="R73" s="1" t="str">
        <f>IFERROR(VLOOKUP(Q73,dm_ts!$G$4:$H$9,2,0)," ")</f>
        <v xml:space="preserve"> </v>
      </c>
      <c r="U73" s="1">
        <v>1E-3</v>
      </c>
      <c r="V73" s="1">
        <v>0.5</v>
      </c>
      <c r="W73" s="1">
        <v>530</v>
      </c>
      <c r="X73" s="1">
        <v>43177</v>
      </c>
      <c r="Y73" s="1">
        <v>43209</v>
      </c>
      <c r="Z73" s="1">
        <v>0.5</v>
      </c>
      <c r="AA73" s="1">
        <v>2</v>
      </c>
      <c r="AB73" s="1" t="str">
        <f>IFERROR(VLOOKUP(AA73,dm_ts!$G$12:$H$14,2,0)," ")</f>
        <v>Tiêu thụ nội địa</v>
      </c>
    </row>
    <row r="74" spans="1:28" x14ac:dyDescent="0.2">
      <c r="A74" s="1">
        <v>892</v>
      </c>
      <c r="B74" s="1" t="str">
        <f>VLOOKUP(A74,'[1]Danh muc huyen'!B$8:C$18,2,0)</f>
        <v xml:space="preserve">Huyện Châu Thành </v>
      </c>
      <c r="C74" s="1">
        <v>30604</v>
      </c>
      <c r="D74" s="7">
        <v>70</v>
      </c>
      <c r="E74" s="8" t="str">
        <f>VLOOKUP(C74,[1]DanhMuc_31_03_2012!B$7:C$173,2,0)</f>
        <v>Xã Vĩnh Bình</v>
      </c>
      <c r="F74" s="8">
        <v>3</v>
      </c>
      <c r="G74" s="8" t="str">
        <f t="shared" si="1"/>
        <v>3060403</v>
      </c>
      <c r="H74" s="8" t="str">
        <f>VLOOKUP(VALUE(G74),[1]Danhmuc_31_3_2012!E$6:G$894,3,0)</f>
        <v>Ấp Vĩnh Lộc</v>
      </c>
      <c r="I74" s="8">
        <v>3</v>
      </c>
      <c r="J74" s="8" t="s">
        <v>33</v>
      </c>
      <c r="K74" s="8">
        <v>1</v>
      </c>
      <c r="L74" s="8" t="str">
        <f>IFERROR(VLOOKUP(K74,dm_ts!$B$3:$C$24,2,0)," ")</f>
        <v>Cá tra</v>
      </c>
      <c r="M74" s="8">
        <v>87000</v>
      </c>
      <c r="N74" s="8">
        <v>60900</v>
      </c>
      <c r="O74" s="1">
        <v>1</v>
      </c>
      <c r="P74" s="1" t="s">
        <v>223</v>
      </c>
      <c r="Q74" s="1">
        <v>1</v>
      </c>
      <c r="R74" s="1" t="str">
        <f>IFERROR(VLOOKUP(Q74,dm_ts!$G$4:$H$9,2,0)," ")</f>
        <v>VietGap</v>
      </c>
      <c r="S74" s="1">
        <v>87000</v>
      </c>
      <c r="T74" s="1">
        <v>1601269529</v>
      </c>
      <c r="U74" s="1">
        <v>3</v>
      </c>
      <c r="V74" s="1">
        <v>15</v>
      </c>
      <c r="W74" s="1">
        <v>700</v>
      </c>
      <c r="X74" s="1">
        <v>43269</v>
      </c>
      <c r="Y74" s="1">
        <v>43452</v>
      </c>
      <c r="Z74" s="1">
        <v>750</v>
      </c>
      <c r="AA74" s="1">
        <v>1</v>
      </c>
      <c r="AB74" s="1" t="str">
        <f>IFERROR(VLOOKUP(AA74,dm_ts!$G$12:$H$14,2,0)," ")</f>
        <v>Chế biến XK</v>
      </c>
    </row>
    <row r="75" spans="1:28" x14ac:dyDescent="0.2">
      <c r="A75" s="1">
        <v>892</v>
      </c>
      <c r="B75" s="1" t="str">
        <f>VLOOKUP(A75,'[1]Danh muc huyen'!B$8:C$18,2,0)</f>
        <v xml:space="preserve">Huyện Châu Thành </v>
      </c>
      <c r="C75" s="1">
        <v>30607</v>
      </c>
      <c r="D75" s="7">
        <v>71</v>
      </c>
      <c r="E75" s="8" t="str">
        <f>VLOOKUP(C75,[1]DanhMuc_31_03_2012!B$7:C$173,2,0)</f>
        <v>Xã Bình Hòa</v>
      </c>
      <c r="F75" s="8">
        <v>1</v>
      </c>
      <c r="G75" s="8" t="str">
        <f t="shared" si="1"/>
        <v>3060701</v>
      </c>
      <c r="H75" s="8" t="str">
        <f>VLOOKUP(VALUE(G75),[1]Danhmuc_31_3_2012!E$6:G$894,3,0)</f>
        <v>Ấp Bình Phú I</v>
      </c>
      <c r="I75" s="8">
        <v>2</v>
      </c>
      <c r="J75" s="8" t="s">
        <v>104</v>
      </c>
      <c r="K75" s="8">
        <v>3</v>
      </c>
      <c r="L75" s="8" t="str">
        <f>IFERROR(VLOOKUP(K75,dm_ts!$B$3:$C$24,2,0)," ")</f>
        <v>Cá lóc</v>
      </c>
      <c r="M75" s="8">
        <v>16000</v>
      </c>
      <c r="N75" s="8">
        <v>14000</v>
      </c>
      <c r="O75" s="1">
        <v>1</v>
      </c>
      <c r="P75" s="1" t="s">
        <v>223</v>
      </c>
      <c r="Q75" s="1">
        <v>0</v>
      </c>
      <c r="R75" s="1" t="str">
        <f>IFERROR(VLOOKUP(Q75,dm_ts!$G$4:$H$9,2,0)," ")</f>
        <v xml:space="preserve"> </v>
      </c>
      <c r="U75" s="1">
        <v>0.1</v>
      </c>
      <c r="V75" s="1">
        <v>17</v>
      </c>
      <c r="W75" s="1">
        <v>520</v>
      </c>
      <c r="X75" s="1">
        <v>43422</v>
      </c>
      <c r="Y75" s="1">
        <v>150</v>
      </c>
      <c r="Z75" s="1">
        <v>150</v>
      </c>
      <c r="AA75" s="1">
        <v>1</v>
      </c>
      <c r="AB75" s="1" t="str">
        <f>IFERROR(VLOOKUP(AA75,dm_ts!$G$12:$H$14,2,0)," ")</f>
        <v>Chế biến XK</v>
      </c>
    </row>
    <row r="76" spans="1:28" x14ac:dyDescent="0.2">
      <c r="A76" s="1">
        <v>892</v>
      </c>
      <c r="B76" s="1" t="str">
        <f>VLOOKUP(A76,'[1]Danh muc huyen'!B$8:C$18,2,0)</f>
        <v xml:space="preserve">Huyện Châu Thành </v>
      </c>
      <c r="C76" s="1">
        <v>30607</v>
      </c>
      <c r="D76" s="7">
        <v>72</v>
      </c>
      <c r="E76" s="8" t="str">
        <f>VLOOKUP(C76,[1]DanhMuc_31_03_2012!B$7:C$173,2,0)</f>
        <v>Xã Bình Hòa</v>
      </c>
      <c r="F76" s="8">
        <v>1</v>
      </c>
      <c r="G76" s="8" t="str">
        <f t="shared" si="1"/>
        <v>3060701</v>
      </c>
      <c r="H76" s="8" t="str">
        <f>VLOOKUP(VALUE(G76),[1]Danhmuc_31_3_2012!E$6:G$894,3,0)</f>
        <v>Ấp Bình Phú I</v>
      </c>
      <c r="I76" s="8">
        <v>1</v>
      </c>
      <c r="J76" s="8" t="s">
        <v>27</v>
      </c>
      <c r="K76" s="8">
        <v>3</v>
      </c>
      <c r="L76" s="8" t="str">
        <f>IFERROR(VLOOKUP(K76,dm_ts!$B$3:$C$24,2,0)," ")</f>
        <v>Cá lóc</v>
      </c>
      <c r="M76" s="8">
        <v>7000</v>
      </c>
      <c r="N76" s="8">
        <v>6000</v>
      </c>
      <c r="O76" s="1">
        <v>1</v>
      </c>
      <c r="P76" s="1" t="s">
        <v>223</v>
      </c>
      <c r="Q76" s="1">
        <v>0</v>
      </c>
      <c r="R76" s="1" t="str">
        <f>IFERROR(VLOOKUP(Q76,dm_ts!$G$4:$H$9,2,0)," ")</f>
        <v xml:space="preserve"> </v>
      </c>
      <c r="U76" s="1">
        <v>0.12</v>
      </c>
      <c r="V76" s="1">
        <v>70</v>
      </c>
      <c r="W76" s="1">
        <v>300</v>
      </c>
      <c r="X76" s="1">
        <v>43391</v>
      </c>
      <c r="Y76" s="1">
        <v>43150</v>
      </c>
      <c r="Z76" s="1">
        <v>70</v>
      </c>
      <c r="AA76" s="1">
        <v>1</v>
      </c>
      <c r="AB76" s="1" t="str">
        <f>IFERROR(VLOOKUP(AA76,dm_ts!$G$12:$H$14,2,0)," ")</f>
        <v>Chế biến XK</v>
      </c>
    </row>
    <row r="77" spans="1:28" x14ac:dyDescent="0.2">
      <c r="A77" s="1">
        <v>892</v>
      </c>
      <c r="B77" s="1" t="str">
        <f>VLOOKUP(A77,'[1]Danh muc huyen'!B$8:C$18,2,0)</f>
        <v xml:space="preserve">Huyện Châu Thành </v>
      </c>
      <c r="C77" s="1">
        <v>30607</v>
      </c>
      <c r="D77" s="7">
        <v>73</v>
      </c>
      <c r="E77" s="8" t="str">
        <f>VLOOKUP(C77,[1]DanhMuc_31_03_2012!B$7:C$173,2,0)</f>
        <v>Xã Bình Hòa</v>
      </c>
      <c r="F77" s="8">
        <v>3</v>
      </c>
      <c r="G77" s="8" t="str">
        <f t="shared" si="1"/>
        <v>3060703</v>
      </c>
      <c r="H77" s="8" t="str">
        <f>VLOOKUP(VALUE(G77),[1]Danhmuc_31_3_2012!E$6:G$894,3,0)</f>
        <v>Ấp Bình Phú II</v>
      </c>
      <c r="I77" s="8">
        <v>2</v>
      </c>
      <c r="J77" s="8" t="s">
        <v>106</v>
      </c>
      <c r="K77" s="8">
        <v>3</v>
      </c>
      <c r="L77" s="8" t="str">
        <f>IFERROR(VLOOKUP(K77,dm_ts!$B$3:$C$24,2,0)," ")</f>
        <v>Cá lóc</v>
      </c>
      <c r="M77" s="8">
        <v>1000</v>
      </c>
      <c r="N77" s="8">
        <v>700</v>
      </c>
      <c r="O77" s="1">
        <v>1</v>
      </c>
      <c r="P77" s="1" t="s">
        <v>223</v>
      </c>
      <c r="Q77" s="1">
        <v>0</v>
      </c>
      <c r="R77" s="1" t="str">
        <f>IFERROR(VLOOKUP(Q77,dm_ts!$G$4:$H$9,2,0)," ")</f>
        <v xml:space="preserve"> </v>
      </c>
      <c r="U77" s="1">
        <v>0.4</v>
      </c>
      <c r="V77" s="1">
        <v>20</v>
      </c>
      <c r="W77" s="1">
        <v>400</v>
      </c>
      <c r="X77" s="1">
        <v>43391</v>
      </c>
      <c r="Y77" s="1">
        <v>43150</v>
      </c>
      <c r="Z77" s="1">
        <v>9</v>
      </c>
      <c r="AA77" s="1">
        <v>2</v>
      </c>
      <c r="AB77" s="1" t="str">
        <f>IFERROR(VLOOKUP(AA77,dm_ts!$G$12:$H$14,2,0)," ")</f>
        <v>Tiêu thụ nội địa</v>
      </c>
    </row>
    <row r="78" spans="1:28" x14ac:dyDescent="0.2">
      <c r="A78" s="1">
        <v>892</v>
      </c>
      <c r="B78" s="1" t="str">
        <f>VLOOKUP(A78,'[1]Danh muc huyen'!B$8:C$18,2,0)</f>
        <v xml:space="preserve">Huyện Châu Thành </v>
      </c>
      <c r="C78" s="1">
        <v>30607</v>
      </c>
      <c r="D78" s="7">
        <v>74</v>
      </c>
      <c r="E78" s="8" t="str">
        <f>VLOOKUP(C78,[1]DanhMuc_31_03_2012!B$7:C$173,2,0)</f>
        <v>Xã Bình Hòa</v>
      </c>
      <c r="F78" s="8">
        <v>3</v>
      </c>
      <c r="G78" s="8" t="str">
        <f t="shared" si="1"/>
        <v>3060703</v>
      </c>
      <c r="H78" s="8" t="str">
        <f>VLOOKUP(VALUE(G78),[1]Danhmuc_31_3_2012!E$6:G$894,3,0)</f>
        <v>Ấp Bình Phú II</v>
      </c>
      <c r="I78" s="8">
        <v>3</v>
      </c>
      <c r="J78" s="8" t="s">
        <v>107</v>
      </c>
      <c r="K78" s="8">
        <v>1</v>
      </c>
      <c r="L78" s="8" t="str">
        <f>IFERROR(VLOOKUP(K78,dm_ts!$B$3:$C$24,2,0)," ")</f>
        <v>Cá tra</v>
      </c>
      <c r="M78" s="8">
        <v>9000</v>
      </c>
      <c r="N78" s="8">
        <v>7000</v>
      </c>
      <c r="O78" s="1">
        <v>1</v>
      </c>
      <c r="P78" s="1" t="s">
        <v>223</v>
      </c>
      <c r="Q78" s="1">
        <v>0</v>
      </c>
      <c r="R78" s="1" t="str">
        <f>IFERROR(VLOOKUP(Q78,dm_ts!$G$4:$H$9,2,0)," ")</f>
        <v xml:space="preserve"> </v>
      </c>
      <c r="U78" s="1">
        <v>0.23</v>
      </c>
      <c r="V78" s="1">
        <v>250</v>
      </c>
      <c r="W78" s="1">
        <v>600</v>
      </c>
      <c r="X78" s="1">
        <v>43452</v>
      </c>
      <c r="Y78" s="1">
        <v>43270</v>
      </c>
      <c r="Z78" s="1">
        <v>125</v>
      </c>
      <c r="AA78" s="1">
        <v>1</v>
      </c>
      <c r="AB78" s="1" t="str">
        <f>IFERROR(VLOOKUP(AA78,dm_ts!$G$12:$H$14,2,0)," ")</f>
        <v>Chế biến XK</v>
      </c>
    </row>
    <row r="79" spans="1:28" x14ac:dyDescent="0.2">
      <c r="A79" s="1">
        <v>892</v>
      </c>
      <c r="B79" s="1" t="str">
        <f>VLOOKUP(A79,'[1]Danh muc huyen'!B$8:C$18,2,0)</f>
        <v xml:space="preserve">Huyện Châu Thành </v>
      </c>
      <c r="C79" s="1">
        <v>30607</v>
      </c>
      <c r="D79" s="7">
        <v>75</v>
      </c>
      <c r="E79" s="8" t="str">
        <f>VLOOKUP(C79,[1]DanhMuc_31_03_2012!B$7:C$173,2,0)</f>
        <v>Xã Bình Hòa</v>
      </c>
      <c r="F79" s="8">
        <v>3</v>
      </c>
      <c r="G79" s="8" t="str">
        <f t="shared" si="1"/>
        <v>3060703</v>
      </c>
      <c r="H79" s="8" t="str">
        <f>VLOOKUP(VALUE(G79),[1]Danhmuc_31_3_2012!E$6:G$894,3,0)</f>
        <v>Ấp Bình Phú II</v>
      </c>
      <c r="I79" s="8">
        <v>1</v>
      </c>
      <c r="J79" s="8" t="s">
        <v>105</v>
      </c>
      <c r="K79" s="8">
        <v>3</v>
      </c>
      <c r="L79" s="8" t="str">
        <f>IFERROR(VLOOKUP(K79,dm_ts!$B$3:$C$24,2,0)," ")</f>
        <v>Cá lóc</v>
      </c>
      <c r="M79" s="8">
        <v>2500</v>
      </c>
      <c r="N79" s="8">
        <v>2000</v>
      </c>
      <c r="O79" s="1">
        <v>1</v>
      </c>
      <c r="P79" s="1" t="s">
        <v>223</v>
      </c>
      <c r="Q79" s="1">
        <v>0</v>
      </c>
      <c r="R79" s="1" t="str">
        <f>IFERROR(VLOOKUP(Q79,dm_ts!$G$4:$H$9,2,0)," ")</f>
        <v xml:space="preserve"> </v>
      </c>
      <c r="U79" s="1">
        <v>0.45</v>
      </c>
      <c r="V79" s="1">
        <v>17.5</v>
      </c>
      <c r="W79" s="1">
        <v>300</v>
      </c>
      <c r="X79" s="1">
        <v>43330</v>
      </c>
      <c r="Y79" s="1">
        <v>43119</v>
      </c>
      <c r="Z79" s="1">
        <v>29</v>
      </c>
      <c r="AA79" s="1">
        <v>2</v>
      </c>
      <c r="AB79" s="1" t="str">
        <f>IFERROR(VLOOKUP(AA79,dm_ts!$G$12:$H$14,2,0)," ")</f>
        <v>Tiêu thụ nội địa</v>
      </c>
    </row>
    <row r="80" spans="1:28" x14ac:dyDescent="0.2">
      <c r="A80" s="1">
        <v>892</v>
      </c>
      <c r="B80" s="1" t="str">
        <f>VLOOKUP(A80,'[1]Danh muc huyen'!B$8:C$18,2,0)</f>
        <v xml:space="preserve">Huyện Châu Thành </v>
      </c>
      <c r="C80" s="1">
        <v>30607</v>
      </c>
      <c r="D80" s="7">
        <v>76</v>
      </c>
      <c r="E80" s="8" t="str">
        <f>VLOOKUP(C80,[1]DanhMuc_31_03_2012!B$7:C$173,2,0)</f>
        <v>Xã Bình Hòa</v>
      </c>
      <c r="F80" s="8">
        <v>9</v>
      </c>
      <c r="G80" s="8" t="str">
        <f t="shared" si="1"/>
        <v>3060709</v>
      </c>
      <c r="H80" s="8" t="str">
        <f>VLOOKUP(VALUE(G80),[1]Danhmuc_31_3_2012!E$6:G$894,3,0)</f>
        <v>Ấp Phú An I</v>
      </c>
      <c r="I80" s="8">
        <v>1</v>
      </c>
      <c r="J80" s="8" t="s">
        <v>108</v>
      </c>
      <c r="K80" s="8">
        <v>1</v>
      </c>
      <c r="L80" s="8" t="str">
        <f>IFERROR(VLOOKUP(K80,dm_ts!$B$3:$C$24,2,0)," ")</f>
        <v>Cá tra</v>
      </c>
      <c r="M80" s="8">
        <v>1000</v>
      </c>
      <c r="N80" s="8">
        <v>800</v>
      </c>
      <c r="O80" s="1">
        <v>2</v>
      </c>
      <c r="P80" s="1" t="s">
        <v>221</v>
      </c>
      <c r="Q80" s="1">
        <v>0</v>
      </c>
      <c r="R80" s="1" t="str">
        <f>IFERROR(VLOOKUP(Q80,dm_ts!$G$4:$H$9,2,0)," ")</f>
        <v xml:space="preserve"> </v>
      </c>
      <c r="U80" s="1">
        <v>0.4</v>
      </c>
      <c r="V80" s="1">
        <v>1.2</v>
      </c>
      <c r="W80" s="1">
        <v>500</v>
      </c>
      <c r="X80" s="1">
        <v>43391</v>
      </c>
      <c r="Y80" s="1">
        <v>43178</v>
      </c>
      <c r="Z80" s="1">
        <v>8</v>
      </c>
      <c r="AA80" s="1">
        <v>2</v>
      </c>
      <c r="AB80" s="1" t="str">
        <f>IFERROR(VLOOKUP(AA80,dm_ts!$G$12:$H$14,2,0)," ")</f>
        <v>Tiêu thụ nội địa</v>
      </c>
    </row>
    <row r="81" spans="1:28" x14ac:dyDescent="0.2">
      <c r="A81" s="1">
        <v>892</v>
      </c>
      <c r="B81" s="1" t="str">
        <f>VLOOKUP(A81,'[1]Danh muc huyen'!B$8:C$18,2,0)</f>
        <v xml:space="preserve">Huyện Châu Thành </v>
      </c>
      <c r="C81" s="1">
        <v>30610</v>
      </c>
      <c r="D81" s="7">
        <v>77</v>
      </c>
      <c r="E81" s="8" t="str">
        <f>VLOOKUP(C81,[1]DanhMuc_31_03_2012!B$7:C$173,2,0)</f>
        <v>Xã Vĩnh An</v>
      </c>
      <c r="F81" s="8">
        <v>3</v>
      </c>
      <c r="G81" s="8" t="str">
        <f t="shared" si="1"/>
        <v>3061003</v>
      </c>
      <c r="H81" s="8" t="str">
        <f>VLOOKUP(VALUE(G81),[1]Danhmuc_31_3_2012!E$6:G$894,3,0)</f>
        <v>Ấp Vĩnh Quới</v>
      </c>
      <c r="I81" s="8">
        <v>4</v>
      </c>
      <c r="J81" s="8" t="s">
        <v>112</v>
      </c>
      <c r="K81" s="8">
        <v>1</v>
      </c>
      <c r="L81" s="8" t="str">
        <f>IFERROR(VLOOKUP(K81,dm_ts!$B$3:$C$24,2,0)," ")</f>
        <v>Cá tra</v>
      </c>
      <c r="M81" s="8">
        <v>1020</v>
      </c>
      <c r="N81" s="8">
        <v>900</v>
      </c>
      <c r="O81" s="1">
        <v>2</v>
      </c>
      <c r="P81" s="1" t="s">
        <v>221</v>
      </c>
      <c r="Q81" s="1">
        <v>0</v>
      </c>
      <c r="R81" s="1" t="str">
        <f>IFERROR(VLOOKUP(Q81,dm_ts!$G$4:$H$9,2,0)," ")</f>
        <v xml:space="preserve"> </v>
      </c>
      <c r="U81" s="1">
        <v>1E-3</v>
      </c>
      <c r="V81" s="1">
        <v>1.1000000000000001</v>
      </c>
      <c r="W81" s="1">
        <v>200</v>
      </c>
      <c r="X81" s="1">
        <v>43391</v>
      </c>
      <c r="Y81" s="1">
        <v>43392</v>
      </c>
      <c r="Z81" s="1">
        <v>6</v>
      </c>
      <c r="AA81" s="1">
        <v>2</v>
      </c>
      <c r="AB81" s="1" t="str">
        <f>IFERROR(VLOOKUP(AA81,dm_ts!$G$12:$H$14,2,0)," ")</f>
        <v>Tiêu thụ nội địa</v>
      </c>
    </row>
    <row r="82" spans="1:28" x14ac:dyDescent="0.2">
      <c r="A82" s="1">
        <v>892</v>
      </c>
      <c r="B82" s="1" t="str">
        <f>VLOOKUP(A82,'[1]Danh muc huyen'!B$8:C$18,2,0)</f>
        <v xml:space="preserve">Huyện Châu Thành </v>
      </c>
      <c r="C82" s="1">
        <v>30610</v>
      </c>
      <c r="D82" s="7">
        <v>78</v>
      </c>
      <c r="E82" s="8" t="str">
        <f>VLOOKUP(C82,[1]DanhMuc_31_03_2012!B$7:C$173,2,0)</f>
        <v>Xã Vĩnh An</v>
      </c>
      <c r="F82" s="8">
        <v>3</v>
      </c>
      <c r="G82" s="8" t="str">
        <f t="shared" si="1"/>
        <v>3061003</v>
      </c>
      <c r="H82" s="8" t="str">
        <f>VLOOKUP(VALUE(G82),[1]Danhmuc_31_3_2012!E$6:G$894,3,0)</f>
        <v>Ấp Vĩnh Quới</v>
      </c>
      <c r="I82" s="8">
        <v>5</v>
      </c>
      <c r="J82" s="8" t="s">
        <v>113</v>
      </c>
      <c r="K82" s="8">
        <v>1</v>
      </c>
      <c r="L82" s="8" t="str">
        <f>IFERROR(VLOOKUP(K82,dm_ts!$B$3:$C$24,2,0)," ")</f>
        <v>Cá tra</v>
      </c>
      <c r="M82" s="8">
        <v>1000</v>
      </c>
      <c r="N82" s="8">
        <v>800</v>
      </c>
      <c r="O82" s="1">
        <v>2</v>
      </c>
      <c r="P82" s="1" t="s">
        <v>221</v>
      </c>
      <c r="Q82" s="1">
        <v>0</v>
      </c>
      <c r="R82" s="1" t="str">
        <f>IFERROR(VLOOKUP(Q82,dm_ts!$G$4:$H$9,2,0)," ")</f>
        <v xml:space="preserve"> </v>
      </c>
      <c r="U82" s="1">
        <v>0.01</v>
      </c>
      <c r="V82" s="1">
        <v>1.2</v>
      </c>
      <c r="W82" s="1">
        <v>100</v>
      </c>
      <c r="X82" s="1">
        <v>43391</v>
      </c>
      <c r="Y82" s="1">
        <v>43392</v>
      </c>
      <c r="Z82" s="1">
        <v>6</v>
      </c>
      <c r="AA82" s="1">
        <v>2</v>
      </c>
      <c r="AB82" s="1" t="str">
        <f>IFERROR(VLOOKUP(AA82,dm_ts!$G$12:$H$14,2,0)," ")</f>
        <v>Tiêu thụ nội địa</v>
      </c>
    </row>
    <row r="83" spans="1:28" x14ac:dyDescent="0.2">
      <c r="A83" s="1">
        <v>892</v>
      </c>
      <c r="B83" s="1" t="str">
        <f>VLOOKUP(A83,'[1]Danh muc huyen'!B$8:C$18,2,0)</f>
        <v xml:space="preserve">Huyện Châu Thành </v>
      </c>
      <c r="C83" s="1">
        <v>30610</v>
      </c>
      <c r="D83" s="7">
        <v>79</v>
      </c>
      <c r="E83" s="8" t="str">
        <f>VLOOKUP(C83,[1]DanhMuc_31_03_2012!B$7:C$173,2,0)</f>
        <v>Xã Vĩnh An</v>
      </c>
      <c r="F83" s="8">
        <v>3</v>
      </c>
      <c r="G83" s="8" t="str">
        <f t="shared" si="1"/>
        <v>3061003</v>
      </c>
      <c r="H83" s="8" t="str">
        <f>VLOOKUP(VALUE(G83),[1]Danhmuc_31_3_2012!E$6:G$894,3,0)</f>
        <v>Ấp Vĩnh Quới</v>
      </c>
      <c r="I83" s="8">
        <v>7</v>
      </c>
      <c r="J83" s="8" t="s">
        <v>115</v>
      </c>
      <c r="K83" s="8">
        <v>1</v>
      </c>
      <c r="L83" s="8" t="str">
        <f>IFERROR(VLOOKUP(K83,dm_ts!$B$3:$C$24,2,0)," ")</f>
        <v>Cá tra</v>
      </c>
      <c r="M83" s="8">
        <v>1300</v>
      </c>
      <c r="N83" s="8">
        <v>1100</v>
      </c>
      <c r="O83" s="1">
        <v>2</v>
      </c>
      <c r="P83" s="1" t="s">
        <v>221</v>
      </c>
      <c r="Q83" s="1">
        <v>0</v>
      </c>
      <c r="R83" s="1" t="str">
        <f>IFERROR(VLOOKUP(Q83,dm_ts!$G$4:$H$9,2,0)," ")</f>
        <v xml:space="preserve"> </v>
      </c>
      <c r="U83" s="1">
        <v>0.01</v>
      </c>
      <c r="V83" s="1">
        <v>1.1000000000000001</v>
      </c>
      <c r="W83" s="1">
        <v>500</v>
      </c>
      <c r="X83" s="1">
        <v>43391</v>
      </c>
      <c r="Y83" s="1">
        <v>43392</v>
      </c>
      <c r="Z83" s="1">
        <v>7</v>
      </c>
      <c r="AA83" s="1">
        <v>2</v>
      </c>
      <c r="AB83" s="1" t="str">
        <f>IFERROR(VLOOKUP(AA83,dm_ts!$G$12:$H$14,2,0)," ")</f>
        <v>Tiêu thụ nội địa</v>
      </c>
    </row>
    <row r="84" spans="1:28" x14ac:dyDescent="0.2">
      <c r="A84" s="1">
        <v>892</v>
      </c>
      <c r="B84" s="1" t="str">
        <f>VLOOKUP(A84,'[1]Danh muc huyen'!B$8:C$18,2,0)</f>
        <v xml:space="preserve">Huyện Châu Thành </v>
      </c>
      <c r="C84" s="1">
        <v>30610</v>
      </c>
      <c r="D84" s="7">
        <v>80</v>
      </c>
      <c r="E84" s="8" t="str">
        <f>VLOOKUP(C84,[1]DanhMuc_31_03_2012!B$7:C$173,2,0)</f>
        <v>Xã Vĩnh An</v>
      </c>
      <c r="F84" s="8">
        <v>3</v>
      </c>
      <c r="G84" s="8" t="str">
        <f t="shared" si="1"/>
        <v>3061003</v>
      </c>
      <c r="H84" s="8" t="str">
        <f>VLOOKUP(VALUE(G84),[1]Danhmuc_31_3_2012!E$6:G$894,3,0)</f>
        <v>Ấp Vĩnh Quới</v>
      </c>
      <c r="I84" s="8">
        <v>8</v>
      </c>
      <c r="J84" s="8" t="s">
        <v>36</v>
      </c>
      <c r="K84" s="8">
        <v>1</v>
      </c>
      <c r="L84" s="8" t="str">
        <f>IFERROR(VLOOKUP(K84,dm_ts!$B$3:$C$24,2,0)," ")</f>
        <v>Cá tra</v>
      </c>
      <c r="M84" s="8">
        <v>1000</v>
      </c>
      <c r="N84" s="8">
        <v>700</v>
      </c>
      <c r="O84" s="1">
        <v>2</v>
      </c>
      <c r="P84" s="1" t="s">
        <v>221</v>
      </c>
      <c r="Q84" s="1">
        <v>0</v>
      </c>
      <c r="R84" s="1" t="str">
        <f>IFERROR(VLOOKUP(Q84,dm_ts!$G$4:$H$9,2,0)," ")</f>
        <v xml:space="preserve"> </v>
      </c>
      <c r="U84" s="1">
        <v>0.4</v>
      </c>
      <c r="V84" s="1">
        <v>1.2</v>
      </c>
      <c r="W84" s="1">
        <v>500</v>
      </c>
      <c r="X84" s="1">
        <v>43391</v>
      </c>
      <c r="Y84" s="1">
        <v>43392</v>
      </c>
      <c r="Z84" s="1">
        <v>6</v>
      </c>
      <c r="AA84" s="1">
        <v>2</v>
      </c>
      <c r="AB84" s="1" t="str">
        <f>IFERROR(VLOOKUP(AA84,dm_ts!$G$12:$H$14,2,0)," ")</f>
        <v>Tiêu thụ nội địa</v>
      </c>
    </row>
    <row r="85" spans="1:28" x14ac:dyDescent="0.2">
      <c r="A85" s="1">
        <v>892</v>
      </c>
      <c r="B85" s="1" t="str">
        <f>VLOOKUP(A85,'[1]Danh muc huyen'!B$8:C$18,2,0)</f>
        <v xml:space="preserve">Huyện Châu Thành </v>
      </c>
      <c r="C85" s="1">
        <v>30610</v>
      </c>
      <c r="D85" s="7">
        <v>81</v>
      </c>
      <c r="E85" s="8" t="str">
        <f>VLOOKUP(C85,[1]DanhMuc_31_03_2012!B$7:C$173,2,0)</f>
        <v>Xã Vĩnh An</v>
      </c>
      <c r="F85" s="8">
        <v>3</v>
      </c>
      <c r="G85" s="8" t="str">
        <f t="shared" si="1"/>
        <v>3061003</v>
      </c>
      <c r="H85" s="8" t="str">
        <f>VLOOKUP(VALUE(G85),[1]Danhmuc_31_3_2012!E$6:G$894,3,0)</f>
        <v>Ấp Vĩnh Quới</v>
      </c>
      <c r="I85" s="8">
        <v>10</v>
      </c>
      <c r="J85" s="8" t="s">
        <v>18</v>
      </c>
      <c r="K85" s="8">
        <v>1</v>
      </c>
      <c r="L85" s="8" t="str">
        <f>IFERROR(VLOOKUP(K85,dm_ts!$B$3:$C$24,2,0)," ")</f>
        <v>Cá tra</v>
      </c>
      <c r="M85" s="8">
        <v>20000</v>
      </c>
      <c r="N85" s="8">
        <v>18000</v>
      </c>
      <c r="O85" s="1">
        <v>1</v>
      </c>
      <c r="P85" s="1" t="s">
        <v>223</v>
      </c>
      <c r="Q85" s="1">
        <v>0</v>
      </c>
      <c r="R85" s="1" t="str">
        <f>IFERROR(VLOOKUP(Q85,dm_ts!$G$4:$H$9,2,0)," ")</f>
        <v xml:space="preserve"> </v>
      </c>
      <c r="U85" s="1">
        <v>0.84</v>
      </c>
      <c r="V85" s="1">
        <v>4</v>
      </c>
      <c r="W85" s="1">
        <v>700</v>
      </c>
      <c r="X85" s="1">
        <v>43238</v>
      </c>
      <c r="Y85" s="1">
        <v>43452</v>
      </c>
      <c r="Z85" s="1">
        <v>550</v>
      </c>
      <c r="AA85" s="1">
        <v>1</v>
      </c>
      <c r="AB85" s="1" t="str">
        <f>IFERROR(VLOOKUP(AA85,dm_ts!$G$12:$H$14,2,0)," ")</f>
        <v>Chế biến XK</v>
      </c>
    </row>
    <row r="86" spans="1:28" x14ac:dyDescent="0.2">
      <c r="A86" s="1">
        <v>892</v>
      </c>
      <c r="B86" s="1" t="str">
        <f>VLOOKUP(A86,'[1]Danh muc huyen'!B$8:C$18,2,0)</f>
        <v xml:space="preserve">Huyện Châu Thành </v>
      </c>
      <c r="C86" s="1">
        <v>30610</v>
      </c>
      <c r="D86" s="7">
        <v>82</v>
      </c>
      <c r="E86" s="8" t="str">
        <f>VLOOKUP(C86,[1]DanhMuc_31_03_2012!B$7:C$173,2,0)</f>
        <v>Xã Vĩnh An</v>
      </c>
      <c r="F86" s="8">
        <v>3</v>
      </c>
      <c r="G86" s="8" t="str">
        <f t="shared" si="1"/>
        <v>3061003</v>
      </c>
      <c r="H86" s="8" t="str">
        <f>VLOOKUP(VALUE(G86),[1]Danhmuc_31_3_2012!E$6:G$894,3,0)</f>
        <v>Ấp Vĩnh Quới</v>
      </c>
      <c r="I86" s="8">
        <v>2</v>
      </c>
      <c r="J86" s="8" t="s">
        <v>41</v>
      </c>
      <c r="K86" s="8">
        <v>1</v>
      </c>
      <c r="L86" s="8" t="str">
        <f>IFERROR(VLOOKUP(K86,dm_ts!$B$3:$C$24,2,0)," ")</f>
        <v>Cá tra</v>
      </c>
      <c r="M86" s="8">
        <v>700</v>
      </c>
      <c r="N86" s="8">
        <v>600</v>
      </c>
      <c r="O86" s="1">
        <v>2</v>
      </c>
      <c r="P86" s="1" t="s">
        <v>221</v>
      </c>
      <c r="Q86" s="1">
        <v>0</v>
      </c>
      <c r="R86" s="1" t="str">
        <f>IFERROR(VLOOKUP(Q86,dm_ts!$G$4:$H$9,2,0)," ")</f>
        <v xml:space="preserve"> </v>
      </c>
      <c r="U86" s="1">
        <v>0.03</v>
      </c>
      <c r="V86" s="1">
        <v>1.5</v>
      </c>
      <c r="W86" s="1">
        <v>300</v>
      </c>
      <c r="X86" s="1">
        <v>43361</v>
      </c>
      <c r="Y86" s="1">
        <v>43362</v>
      </c>
      <c r="Z86" s="1">
        <v>6</v>
      </c>
      <c r="AA86" s="1">
        <v>2</v>
      </c>
      <c r="AB86" s="1" t="str">
        <f>IFERROR(VLOOKUP(AA86,dm_ts!$G$12:$H$14,2,0)," ")</f>
        <v>Tiêu thụ nội địa</v>
      </c>
    </row>
    <row r="87" spans="1:28" x14ac:dyDescent="0.2">
      <c r="A87" s="1">
        <v>892</v>
      </c>
      <c r="B87" s="1" t="str">
        <f>VLOOKUP(A87,'[1]Danh muc huyen'!B$8:C$18,2,0)</f>
        <v xml:space="preserve">Huyện Châu Thành </v>
      </c>
      <c r="C87" s="1">
        <v>30610</v>
      </c>
      <c r="D87" s="7">
        <v>83</v>
      </c>
      <c r="E87" s="8" t="str">
        <f>VLOOKUP(C87,[1]DanhMuc_31_03_2012!B$7:C$173,2,0)</f>
        <v>Xã Vĩnh An</v>
      </c>
      <c r="F87" s="8">
        <v>3</v>
      </c>
      <c r="G87" s="8" t="str">
        <f t="shared" si="1"/>
        <v>3061003</v>
      </c>
      <c r="H87" s="8" t="str">
        <f>VLOOKUP(VALUE(G87),[1]Danhmuc_31_3_2012!E$6:G$894,3,0)</f>
        <v>Ấp Vĩnh Quới</v>
      </c>
      <c r="I87" s="8">
        <v>6</v>
      </c>
      <c r="J87" s="8" t="s">
        <v>114</v>
      </c>
      <c r="K87" s="8">
        <v>1</v>
      </c>
      <c r="L87" s="8" t="str">
        <f>IFERROR(VLOOKUP(K87,dm_ts!$B$3:$C$24,2,0)," ")</f>
        <v>Cá tra</v>
      </c>
      <c r="M87" s="8">
        <v>600</v>
      </c>
      <c r="N87" s="8">
        <v>500</v>
      </c>
      <c r="O87" s="1">
        <v>2</v>
      </c>
      <c r="P87" s="1" t="s">
        <v>221</v>
      </c>
      <c r="Q87" s="1">
        <v>0</v>
      </c>
      <c r="R87" s="1" t="str">
        <f>IFERROR(VLOOKUP(Q87,dm_ts!$G$4:$H$9,2,0)," ")</f>
        <v xml:space="preserve"> </v>
      </c>
      <c r="U87" s="1">
        <v>0.01</v>
      </c>
      <c r="V87" s="1">
        <v>1.1000000000000001</v>
      </c>
      <c r="W87" s="1">
        <v>200</v>
      </c>
      <c r="X87" s="1">
        <v>43361</v>
      </c>
      <c r="Y87" s="1">
        <v>43362</v>
      </c>
      <c r="Z87" s="1">
        <v>3</v>
      </c>
      <c r="AA87" s="1">
        <v>2</v>
      </c>
      <c r="AB87" s="1" t="str">
        <f>IFERROR(VLOOKUP(AA87,dm_ts!$G$12:$H$14,2,0)," ")</f>
        <v>Tiêu thụ nội địa</v>
      </c>
    </row>
    <row r="88" spans="1:28" x14ac:dyDescent="0.2">
      <c r="A88" s="1">
        <v>892</v>
      </c>
      <c r="B88" s="1" t="str">
        <f>VLOOKUP(A88,'[1]Danh muc huyen'!B$8:C$18,2,0)</f>
        <v xml:space="preserve">Huyện Châu Thành </v>
      </c>
      <c r="C88" s="1">
        <v>30610</v>
      </c>
      <c r="D88" s="7">
        <v>84</v>
      </c>
      <c r="E88" s="8" t="str">
        <f>VLOOKUP(C88,[1]DanhMuc_31_03_2012!B$7:C$173,2,0)</f>
        <v>Xã Vĩnh An</v>
      </c>
      <c r="F88" s="8">
        <v>3</v>
      </c>
      <c r="G88" s="8" t="str">
        <f t="shared" ref="G88:G151" si="2">TEXT(C88,"00000")&amp;TEXT(F88,"00")</f>
        <v>3061003</v>
      </c>
      <c r="H88" s="8" t="str">
        <f>VLOOKUP(VALUE(G88),[1]Danhmuc_31_3_2012!E$6:G$894,3,0)</f>
        <v>Ấp Vĩnh Quới</v>
      </c>
      <c r="I88" s="8">
        <v>9</v>
      </c>
      <c r="J88" s="8" t="s">
        <v>116</v>
      </c>
      <c r="K88" s="8">
        <v>1</v>
      </c>
      <c r="L88" s="8" t="str">
        <f>IFERROR(VLOOKUP(K88,dm_ts!$B$3:$C$24,2,0)," ")</f>
        <v>Cá tra</v>
      </c>
      <c r="M88" s="8">
        <v>1200</v>
      </c>
      <c r="N88" s="8">
        <v>1000</v>
      </c>
      <c r="O88" s="1">
        <v>2</v>
      </c>
      <c r="P88" s="1" t="s">
        <v>221</v>
      </c>
      <c r="Q88" s="1">
        <v>0</v>
      </c>
      <c r="R88" s="1" t="str">
        <f>IFERROR(VLOOKUP(Q88,dm_ts!$G$4:$H$9,2,0)," ")</f>
        <v xml:space="preserve"> </v>
      </c>
      <c r="U88" s="1">
        <v>0.4</v>
      </c>
      <c r="V88" s="1">
        <v>1.2</v>
      </c>
      <c r="W88" s="1">
        <v>500</v>
      </c>
      <c r="X88" s="1">
        <v>43391</v>
      </c>
      <c r="Y88" s="1">
        <v>43392</v>
      </c>
      <c r="Z88" s="1">
        <v>6</v>
      </c>
      <c r="AA88" s="1">
        <v>2</v>
      </c>
      <c r="AB88" s="1" t="str">
        <f>IFERROR(VLOOKUP(AA88,dm_ts!$G$12:$H$14,2,0)," ")</f>
        <v>Tiêu thụ nội địa</v>
      </c>
    </row>
    <row r="89" spans="1:28" x14ac:dyDescent="0.2">
      <c r="A89" s="1">
        <v>892</v>
      </c>
      <c r="B89" s="1" t="str">
        <f>VLOOKUP(A89,'[1]Danh muc huyen'!B$8:C$18,2,0)</f>
        <v xml:space="preserve">Huyện Châu Thành </v>
      </c>
      <c r="C89" s="1">
        <v>30610</v>
      </c>
      <c r="D89" s="7">
        <v>85</v>
      </c>
      <c r="E89" s="8" t="str">
        <f>VLOOKUP(C89,[1]DanhMuc_31_03_2012!B$7:C$173,2,0)</f>
        <v>Xã Vĩnh An</v>
      </c>
      <c r="F89" s="8">
        <v>3</v>
      </c>
      <c r="G89" s="8" t="str">
        <f t="shared" si="2"/>
        <v>3061003</v>
      </c>
      <c r="H89" s="8" t="str">
        <f>VLOOKUP(VALUE(G89),[1]Danhmuc_31_3_2012!E$6:G$894,3,0)</f>
        <v>Ấp Vĩnh Quới</v>
      </c>
      <c r="I89" s="8">
        <v>1</v>
      </c>
      <c r="J89" s="8" t="s">
        <v>109</v>
      </c>
      <c r="K89" s="8">
        <v>1</v>
      </c>
      <c r="L89" s="8" t="str">
        <f>IFERROR(VLOOKUP(K89,dm_ts!$B$3:$C$24,2,0)," ")</f>
        <v>Cá tra</v>
      </c>
      <c r="M89" s="8">
        <v>700</v>
      </c>
      <c r="N89" s="8">
        <v>500</v>
      </c>
      <c r="O89" s="1">
        <v>2</v>
      </c>
      <c r="P89" s="1" t="s">
        <v>221</v>
      </c>
      <c r="Q89" s="1">
        <v>0</v>
      </c>
      <c r="R89" s="1" t="str">
        <f>IFERROR(VLOOKUP(Q89,dm_ts!$G$4:$H$9,2,0)," ")</f>
        <v xml:space="preserve"> </v>
      </c>
      <c r="U89" s="1">
        <v>0.03</v>
      </c>
      <c r="V89" s="1">
        <v>1.5</v>
      </c>
      <c r="W89" s="1">
        <v>300</v>
      </c>
      <c r="X89" s="1">
        <v>43391</v>
      </c>
      <c r="Y89" s="1">
        <v>43392</v>
      </c>
      <c r="Z89" s="1">
        <v>5</v>
      </c>
      <c r="AA89" s="1">
        <v>2</v>
      </c>
      <c r="AB89" s="1" t="str">
        <f>IFERROR(VLOOKUP(AA89,dm_ts!$G$12:$H$14,2,0)," ")</f>
        <v>Tiêu thụ nội địa</v>
      </c>
    </row>
    <row r="90" spans="1:28" x14ac:dyDescent="0.2">
      <c r="A90" s="1">
        <v>892</v>
      </c>
      <c r="B90" s="1" t="str">
        <f>VLOOKUP(A90,'[1]Danh muc huyen'!B$8:C$18,2,0)</f>
        <v xml:space="preserve">Huyện Châu Thành </v>
      </c>
      <c r="C90" s="1">
        <v>30610</v>
      </c>
      <c r="D90" s="7">
        <v>86</v>
      </c>
      <c r="E90" s="8" t="str">
        <f>VLOOKUP(C90,[1]DanhMuc_31_03_2012!B$7:C$173,2,0)</f>
        <v>Xã Vĩnh An</v>
      </c>
      <c r="F90" s="8">
        <v>3</v>
      </c>
      <c r="G90" s="8" t="str">
        <f t="shared" si="2"/>
        <v>3061003</v>
      </c>
      <c r="H90" s="8" t="str">
        <f>VLOOKUP(VALUE(G90),[1]Danhmuc_31_3_2012!E$6:G$894,3,0)</f>
        <v>Ấp Vĩnh Quới</v>
      </c>
      <c r="I90" s="8">
        <v>3</v>
      </c>
      <c r="J90" s="8" t="s">
        <v>110</v>
      </c>
      <c r="K90" s="8">
        <v>1</v>
      </c>
      <c r="L90" s="8" t="str">
        <f>IFERROR(VLOOKUP(K90,dm_ts!$B$3:$C$24,2,0)," ")</f>
        <v>Cá tra</v>
      </c>
      <c r="M90" s="8">
        <v>580</v>
      </c>
      <c r="N90" s="8">
        <v>400</v>
      </c>
      <c r="O90" s="1">
        <v>2</v>
      </c>
      <c r="P90" s="1" t="s">
        <v>221</v>
      </c>
      <c r="Q90" s="1">
        <v>0</v>
      </c>
      <c r="R90" s="1" t="str">
        <f>IFERROR(VLOOKUP(Q90,dm_ts!$G$4:$H$9,2,0)," ")</f>
        <v xml:space="preserve"> </v>
      </c>
      <c r="U90" s="1">
        <v>1E-3</v>
      </c>
      <c r="V90" s="1">
        <v>1.1000000000000001</v>
      </c>
      <c r="W90" s="1">
        <v>200</v>
      </c>
      <c r="X90" s="1" t="s">
        <v>111</v>
      </c>
      <c r="Y90" s="1">
        <v>43392</v>
      </c>
      <c r="Z90" s="1">
        <v>4</v>
      </c>
      <c r="AA90" s="1">
        <v>2</v>
      </c>
      <c r="AB90" s="1" t="str">
        <f>IFERROR(VLOOKUP(AA90,dm_ts!$G$12:$H$14,2,0)," ")</f>
        <v>Tiêu thụ nội địa</v>
      </c>
    </row>
    <row r="91" spans="1:28" x14ac:dyDescent="0.2">
      <c r="A91" s="1">
        <v>892</v>
      </c>
      <c r="B91" s="1" t="str">
        <f>VLOOKUP(A91,'[1]Danh muc huyen'!B$8:C$18,2,0)</f>
        <v xml:space="preserve">Huyện Châu Thành </v>
      </c>
      <c r="C91" s="1">
        <v>30613</v>
      </c>
      <c r="D91" s="7">
        <v>87</v>
      </c>
      <c r="E91" s="8" t="str">
        <f>VLOOKUP(C91,[1]DanhMuc_31_03_2012!B$7:C$173,2,0)</f>
        <v>Xã Hòa Bình Thạnh</v>
      </c>
      <c r="F91" s="8">
        <v>1</v>
      </c>
      <c r="G91" s="8" t="str">
        <f t="shared" si="2"/>
        <v>3061301</v>
      </c>
      <c r="H91" s="8" t="str">
        <f>VLOOKUP(VALUE(G91),[1]Danhmuc_31_3_2012!E$6:G$894,3,0)</f>
        <v>Ấp Hòa Thạnh</v>
      </c>
      <c r="I91" s="8">
        <v>2</v>
      </c>
      <c r="J91" s="8" t="s">
        <v>126</v>
      </c>
      <c r="K91" s="8">
        <v>15</v>
      </c>
      <c r="L91" s="8" t="str">
        <f>IFERROR(VLOOKUP(K91,dm_ts!$B$3:$C$24,2,0)," ")</f>
        <v>Cá khác</v>
      </c>
      <c r="M91" s="8">
        <v>4000</v>
      </c>
      <c r="N91" s="8">
        <v>3000</v>
      </c>
      <c r="O91" s="1">
        <v>1</v>
      </c>
      <c r="P91" s="1" t="s">
        <v>223</v>
      </c>
      <c r="Q91" s="1">
        <v>0</v>
      </c>
      <c r="R91" s="1" t="str">
        <f>IFERROR(VLOOKUP(Q91,dm_ts!$G$4:$H$9,2,0)," ")</f>
        <v xml:space="preserve"> </v>
      </c>
      <c r="U91" s="1">
        <v>0.1</v>
      </c>
      <c r="V91" s="1">
        <v>40</v>
      </c>
      <c r="W91" s="1">
        <v>200</v>
      </c>
      <c r="X91" s="1">
        <v>43391</v>
      </c>
      <c r="Y91" s="1">
        <v>43178</v>
      </c>
      <c r="Z91" s="1">
        <v>7</v>
      </c>
      <c r="AA91" s="1">
        <v>2</v>
      </c>
      <c r="AB91" s="1" t="str">
        <f>IFERROR(VLOOKUP(AA91,dm_ts!$G$12:$H$14,2,0)," ")</f>
        <v>Tiêu thụ nội địa</v>
      </c>
    </row>
    <row r="92" spans="1:28" x14ac:dyDescent="0.2">
      <c r="A92" s="1">
        <v>892</v>
      </c>
      <c r="B92" s="1" t="str">
        <f>VLOOKUP(A92,'[1]Danh muc huyen'!B$8:C$18,2,0)</f>
        <v xml:space="preserve">Huyện Châu Thành </v>
      </c>
      <c r="C92" s="1">
        <v>30613</v>
      </c>
      <c r="D92" s="7">
        <v>88</v>
      </c>
      <c r="E92" s="8" t="str">
        <f>VLOOKUP(C92,[1]DanhMuc_31_03_2012!B$7:C$173,2,0)</f>
        <v>Xã Hòa Bình Thạnh</v>
      </c>
      <c r="F92" s="8">
        <v>1</v>
      </c>
      <c r="G92" s="8" t="str">
        <f t="shared" si="2"/>
        <v>3061301</v>
      </c>
      <c r="H92" s="8" t="str">
        <f>VLOOKUP(VALUE(G92),[1]Danhmuc_31_3_2012!E$6:G$894,3,0)</f>
        <v>Ấp Hòa Thạnh</v>
      </c>
      <c r="I92" s="8">
        <v>4</v>
      </c>
      <c r="J92" s="8" t="s">
        <v>120</v>
      </c>
      <c r="K92" s="8"/>
      <c r="L92" s="8" t="str">
        <f>IFERROR(VLOOKUP(K92,dm_ts!$B$3:$C$24,2,0)," ")</f>
        <v xml:space="preserve"> </v>
      </c>
      <c r="M92" s="8"/>
      <c r="N92" s="8"/>
      <c r="P92" s="1" t="s">
        <v>222</v>
      </c>
      <c r="R92" s="1" t="str">
        <f>IFERROR(VLOOKUP(Q92,dm_ts!$G$4:$H$9,2,0)," ")</f>
        <v xml:space="preserve"> </v>
      </c>
      <c r="AA92" s="1">
        <v>0</v>
      </c>
      <c r="AB92" s="1" t="str">
        <f>IFERROR(VLOOKUP(AA92,dm_ts!$G$12:$H$14,2,0)," ")</f>
        <v xml:space="preserve"> </v>
      </c>
    </row>
    <row r="93" spans="1:28" x14ac:dyDescent="0.2">
      <c r="A93" s="1">
        <v>892</v>
      </c>
      <c r="B93" s="1" t="str">
        <f>VLOOKUP(A93,'[1]Danh muc huyen'!B$8:C$18,2,0)</f>
        <v xml:space="preserve">Huyện Châu Thành </v>
      </c>
      <c r="C93" s="1">
        <v>30613</v>
      </c>
      <c r="D93" s="7">
        <v>89</v>
      </c>
      <c r="E93" s="8" t="str">
        <f>VLOOKUP(C93,[1]DanhMuc_31_03_2012!B$7:C$173,2,0)</f>
        <v>Xã Hòa Bình Thạnh</v>
      </c>
      <c r="F93" s="8">
        <v>1</v>
      </c>
      <c r="G93" s="8" t="str">
        <f t="shared" si="2"/>
        <v>3061301</v>
      </c>
      <c r="H93" s="8" t="str">
        <f>VLOOKUP(VALUE(G93),[1]Danhmuc_31_3_2012!E$6:G$894,3,0)</f>
        <v>Ấp Hòa Thạnh</v>
      </c>
      <c r="I93" s="8">
        <v>6</v>
      </c>
      <c r="J93" s="8" t="s">
        <v>122</v>
      </c>
      <c r="K93" s="8"/>
      <c r="L93" s="8" t="str">
        <f>IFERROR(VLOOKUP(K93,dm_ts!$B$3:$C$24,2,0)," ")</f>
        <v xml:space="preserve"> </v>
      </c>
      <c r="M93" s="8"/>
      <c r="N93" s="8"/>
      <c r="P93" s="1" t="s">
        <v>222</v>
      </c>
      <c r="R93" s="1" t="str">
        <f>IFERROR(VLOOKUP(Q93,dm_ts!$G$4:$H$9,2,0)," ")</f>
        <v xml:space="preserve"> </v>
      </c>
      <c r="AA93" s="1">
        <v>0</v>
      </c>
      <c r="AB93" s="1" t="str">
        <f>IFERROR(VLOOKUP(AA93,dm_ts!$G$12:$H$14,2,0)," ")</f>
        <v xml:space="preserve"> </v>
      </c>
    </row>
    <row r="94" spans="1:28" x14ac:dyDescent="0.2">
      <c r="A94" s="1">
        <v>892</v>
      </c>
      <c r="B94" s="1" t="str">
        <f>VLOOKUP(A94,'[1]Danh muc huyen'!B$8:C$18,2,0)</f>
        <v xml:space="preserve">Huyện Châu Thành </v>
      </c>
      <c r="C94" s="1">
        <v>30613</v>
      </c>
      <c r="D94" s="7">
        <v>90</v>
      </c>
      <c r="E94" s="8" t="str">
        <f>VLOOKUP(C94,[1]DanhMuc_31_03_2012!B$7:C$173,2,0)</f>
        <v>Xã Hòa Bình Thạnh</v>
      </c>
      <c r="F94" s="8">
        <v>1</v>
      </c>
      <c r="G94" s="8" t="str">
        <f t="shared" si="2"/>
        <v>3061301</v>
      </c>
      <c r="H94" s="8" t="str">
        <f>VLOOKUP(VALUE(G94),[1]Danhmuc_31_3_2012!E$6:G$894,3,0)</f>
        <v>Ấp Hòa Thạnh</v>
      </c>
      <c r="I94" s="8">
        <v>7</v>
      </c>
      <c r="J94" s="8" t="s">
        <v>123</v>
      </c>
      <c r="K94" s="8"/>
      <c r="L94" s="8" t="str">
        <f>IFERROR(VLOOKUP(K94,dm_ts!$B$3:$C$24,2,0)," ")</f>
        <v xml:space="preserve"> </v>
      </c>
      <c r="M94" s="8"/>
      <c r="N94" s="8"/>
      <c r="P94" s="1" t="s">
        <v>222</v>
      </c>
      <c r="R94" s="1" t="str">
        <f>IFERROR(VLOOKUP(Q94,dm_ts!$G$4:$H$9,2,0)," ")</f>
        <v xml:space="preserve"> </v>
      </c>
      <c r="AA94" s="1">
        <v>0</v>
      </c>
      <c r="AB94" s="1" t="str">
        <f>IFERROR(VLOOKUP(AA94,dm_ts!$G$12:$H$14,2,0)," ")</f>
        <v xml:space="preserve"> </v>
      </c>
    </row>
    <row r="95" spans="1:28" x14ac:dyDescent="0.2">
      <c r="A95" s="1">
        <v>892</v>
      </c>
      <c r="B95" s="1" t="str">
        <f>VLOOKUP(A95,'[1]Danh muc huyen'!B$8:C$18,2,0)</f>
        <v xml:space="preserve">Huyện Châu Thành </v>
      </c>
      <c r="C95" s="1">
        <v>30613</v>
      </c>
      <c r="D95" s="7">
        <v>91</v>
      </c>
      <c r="E95" s="8" t="str">
        <f>VLOOKUP(C95,[1]DanhMuc_31_03_2012!B$7:C$173,2,0)</f>
        <v>Xã Hòa Bình Thạnh</v>
      </c>
      <c r="F95" s="8">
        <v>1</v>
      </c>
      <c r="G95" s="8" t="str">
        <f t="shared" si="2"/>
        <v>3061301</v>
      </c>
      <c r="H95" s="8" t="str">
        <f>VLOOKUP(VALUE(G95),[1]Danhmuc_31_3_2012!E$6:G$894,3,0)</f>
        <v>Ấp Hòa Thạnh</v>
      </c>
      <c r="I95" s="8">
        <v>1</v>
      </c>
      <c r="J95" s="8" t="s">
        <v>125</v>
      </c>
      <c r="K95" s="8">
        <v>3</v>
      </c>
      <c r="L95" s="8" t="str">
        <f>IFERROR(VLOOKUP(K95,dm_ts!$B$3:$C$24,2,0)," ")</f>
        <v>Cá lóc</v>
      </c>
      <c r="M95" s="8">
        <v>1000</v>
      </c>
      <c r="N95" s="8">
        <v>700</v>
      </c>
      <c r="O95" s="1">
        <v>1</v>
      </c>
      <c r="P95" s="1" t="s">
        <v>223</v>
      </c>
      <c r="Q95" s="1">
        <v>0</v>
      </c>
      <c r="R95" s="1" t="str">
        <f>IFERROR(VLOOKUP(Q95,dm_ts!$G$4:$H$9,2,0)," ")</f>
        <v xml:space="preserve"> </v>
      </c>
      <c r="U95" s="1">
        <v>0.4</v>
      </c>
      <c r="V95" s="1">
        <v>20</v>
      </c>
      <c r="W95" s="1">
        <v>400</v>
      </c>
      <c r="X95" s="1">
        <v>43391</v>
      </c>
      <c r="Y95" s="1">
        <v>43209</v>
      </c>
      <c r="Z95" s="1">
        <v>26</v>
      </c>
      <c r="AA95" s="1">
        <v>2</v>
      </c>
      <c r="AB95" s="1" t="str">
        <f>IFERROR(VLOOKUP(AA95,dm_ts!$G$12:$H$14,2,0)," ")</f>
        <v>Tiêu thụ nội địa</v>
      </c>
    </row>
    <row r="96" spans="1:28" x14ac:dyDescent="0.2">
      <c r="A96" s="1">
        <v>892</v>
      </c>
      <c r="B96" s="1" t="str">
        <f>VLOOKUP(A96,'[1]Danh muc huyen'!B$8:C$18,2,0)</f>
        <v xml:space="preserve">Huyện Châu Thành </v>
      </c>
      <c r="C96" s="1">
        <v>30613</v>
      </c>
      <c r="D96" s="7">
        <v>92</v>
      </c>
      <c r="E96" s="8" t="str">
        <f>VLOOKUP(C96,[1]DanhMuc_31_03_2012!B$7:C$173,2,0)</f>
        <v>Xã Hòa Bình Thạnh</v>
      </c>
      <c r="F96" s="8">
        <v>1</v>
      </c>
      <c r="G96" s="8" t="str">
        <f t="shared" si="2"/>
        <v>3061301</v>
      </c>
      <c r="H96" s="8" t="str">
        <f>VLOOKUP(VALUE(G96),[1]Danhmuc_31_3_2012!E$6:G$894,3,0)</f>
        <v>Ấp Hòa Thạnh</v>
      </c>
      <c r="I96" s="8">
        <v>8</v>
      </c>
      <c r="J96" s="8" t="s">
        <v>124</v>
      </c>
      <c r="K96" s="8"/>
      <c r="L96" s="8" t="str">
        <f>IFERROR(VLOOKUP(K96,dm_ts!$B$3:$C$24,2,0)," ")</f>
        <v xml:space="preserve"> </v>
      </c>
      <c r="M96" s="8"/>
      <c r="N96" s="8"/>
      <c r="P96" s="1" t="s">
        <v>222</v>
      </c>
      <c r="R96" s="1" t="str">
        <f>IFERROR(VLOOKUP(Q96,dm_ts!$G$4:$H$9,2,0)," ")</f>
        <v xml:space="preserve"> </v>
      </c>
      <c r="AA96" s="1">
        <v>0</v>
      </c>
      <c r="AB96" s="1" t="str">
        <f>IFERROR(VLOOKUP(AA96,dm_ts!$G$12:$H$14,2,0)," ")</f>
        <v xml:space="preserve"> </v>
      </c>
    </row>
    <row r="97" spans="1:28" x14ac:dyDescent="0.2">
      <c r="A97" s="1">
        <v>892</v>
      </c>
      <c r="B97" s="1" t="str">
        <f>VLOOKUP(A97,'[1]Danh muc huyen'!B$8:C$18,2,0)</f>
        <v xml:space="preserve">Huyện Châu Thành </v>
      </c>
      <c r="C97" s="1">
        <v>30613</v>
      </c>
      <c r="D97" s="7">
        <v>93</v>
      </c>
      <c r="E97" s="8" t="str">
        <f>VLOOKUP(C97,[1]DanhMuc_31_03_2012!B$7:C$173,2,0)</f>
        <v>Xã Hòa Bình Thạnh</v>
      </c>
      <c r="F97" s="8">
        <v>1</v>
      </c>
      <c r="G97" s="8" t="str">
        <f t="shared" si="2"/>
        <v>3061301</v>
      </c>
      <c r="H97" s="8" t="str">
        <f>VLOOKUP(VALUE(G97),[1]Danhmuc_31_3_2012!E$6:G$894,3,0)</f>
        <v>Ấp Hòa Thạnh</v>
      </c>
      <c r="I97" s="8">
        <v>5</v>
      </c>
      <c r="J97" s="8" t="s">
        <v>121</v>
      </c>
      <c r="K97" s="8"/>
      <c r="L97" s="8" t="str">
        <f>IFERROR(VLOOKUP(K97,dm_ts!$B$3:$C$24,2,0)," ")</f>
        <v xml:space="preserve"> </v>
      </c>
      <c r="M97" s="8"/>
      <c r="N97" s="8"/>
      <c r="P97" s="1" t="s">
        <v>222</v>
      </c>
      <c r="R97" s="1" t="str">
        <f>IFERROR(VLOOKUP(Q97,dm_ts!$G$4:$H$9,2,0)," ")</f>
        <v xml:space="preserve"> </v>
      </c>
      <c r="AA97" s="1">
        <v>0</v>
      </c>
      <c r="AB97" s="1" t="str">
        <f>IFERROR(VLOOKUP(AA97,dm_ts!$G$12:$H$14,2,0)," ")</f>
        <v xml:space="preserve"> </v>
      </c>
    </row>
    <row r="98" spans="1:28" x14ac:dyDescent="0.2">
      <c r="A98" s="1">
        <v>892</v>
      </c>
      <c r="B98" s="1" t="str">
        <f>VLOOKUP(A98,'[1]Danh muc huyen'!B$8:C$18,2,0)</f>
        <v xml:space="preserve">Huyện Châu Thành </v>
      </c>
      <c r="C98" s="1">
        <v>30613</v>
      </c>
      <c r="D98" s="7">
        <v>94</v>
      </c>
      <c r="E98" s="8" t="str">
        <f>VLOOKUP(C98,[1]DanhMuc_31_03_2012!B$7:C$173,2,0)</f>
        <v>Xã Hòa Bình Thạnh</v>
      </c>
      <c r="F98" s="8">
        <v>1</v>
      </c>
      <c r="G98" s="8" t="str">
        <f t="shared" si="2"/>
        <v>3061301</v>
      </c>
      <c r="H98" s="8" t="str">
        <f>VLOOKUP(VALUE(G98),[1]Danhmuc_31_3_2012!E$6:G$894,3,0)</f>
        <v>Ấp Hòa Thạnh</v>
      </c>
      <c r="I98" s="8">
        <v>1</v>
      </c>
      <c r="J98" s="8" t="s">
        <v>117</v>
      </c>
      <c r="K98" s="8"/>
      <c r="L98" s="8" t="str">
        <f>IFERROR(VLOOKUP(K98,dm_ts!$B$3:$C$24,2,0)," ")</f>
        <v xml:space="preserve"> </v>
      </c>
      <c r="M98" s="8"/>
      <c r="N98" s="8"/>
      <c r="P98" s="1" t="s">
        <v>222</v>
      </c>
      <c r="R98" s="1" t="str">
        <f>IFERROR(VLOOKUP(Q98,dm_ts!$G$4:$H$9,2,0)," ")</f>
        <v xml:space="preserve"> </v>
      </c>
      <c r="AA98" s="1">
        <v>0</v>
      </c>
      <c r="AB98" s="1" t="str">
        <f>IFERROR(VLOOKUP(AA98,dm_ts!$G$12:$H$14,2,0)," ")</f>
        <v xml:space="preserve"> </v>
      </c>
    </row>
    <row r="99" spans="1:28" x14ac:dyDescent="0.2">
      <c r="A99" s="1">
        <v>892</v>
      </c>
      <c r="B99" s="1" t="str">
        <f>VLOOKUP(A99,'[1]Danh muc huyen'!B$8:C$18,2,0)</f>
        <v xml:space="preserve">Huyện Châu Thành </v>
      </c>
      <c r="C99" s="1">
        <v>30613</v>
      </c>
      <c r="D99" s="7">
        <v>95</v>
      </c>
      <c r="E99" s="8" t="str">
        <f>VLOOKUP(C99,[1]DanhMuc_31_03_2012!B$7:C$173,2,0)</f>
        <v>Xã Hòa Bình Thạnh</v>
      </c>
      <c r="F99" s="8">
        <v>1</v>
      </c>
      <c r="G99" s="8" t="str">
        <f t="shared" si="2"/>
        <v>3061301</v>
      </c>
      <c r="H99" s="8" t="str">
        <f>VLOOKUP(VALUE(G99),[1]Danhmuc_31_3_2012!E$6:G$894,3,0)</f>
        <v>Ấp Hòa Thạnh</v>
      </c>
      <c r="I99" s="8">
        <v>3</v>
      </c>
      <c r="J99" s="8" t="s">
        <v>119</v>
      </c>
      <c r="K99" s="8"/>
      <c r="L99" s="8" t="str">
        <f>IFERROR(VLOOKUP(K99,dm_ts!$B$3:$C$24,2,0)," ")</f>
        <v xml:space="preserve"> </v>
      </c>
      <c r="M99" s="8"/>
      <c r="N99" s="8"/>
      <c r="P99" s="1" t="s">
        <v>222</v>
      </c>
      <c r="R99" s="1" t="str">
        <f>IFERROR(VLOOKUP(Q99,dm_ts!$G$4:$H$9,2,0)," ")</f>
        <v xml:space="preserve"> </v>
      </c>
      <c r="AA99" s="1">
        <v>0</v>
      </c>
      <c r="AB99" s="1" t="str">
        <f>IFERROR(VLOOKUP(AA99,dm_ts!$G$12:$H$14,2,0)," ")</f>
        <v xml:space="preserve"> </v>
      </c>
    </row>
    <row r="100" spans="1:28" x14ac:dyDescent="0.2">
      <c r="A100" s="1">
        <v>892</v>
      </c>
      <c r="B100" s="1" t="str">
        <f>VLOOKUP(A100,'[1]Danh muc huyen'!B$8:C$18,2,0)</f>
        <v xml:space="preserve">Huyện Châu Thành </v>
      </c>
      <c r="C100" s="1">
        <v>30613</v>
      </c>
      <c r="D100" s="7">
        <v>96</v>
      </c>
      <c r="E100" s="8" t="str">
        <f>VLOOKUP(C100,[1]DanhMuc_31_03_2012!B$7:C$173,2,0)</f>
        <v>Xã Hòa Bình Thạnh</v>
      </c>
      <c r="F100" s="8">
        <v>1</v>
      </c>
      <c r="G100" s="8" t="str">
        <f t="shared" si="2"/>
        <v>3061301</v>
      </c>
      <c r="H100" s="8" t="str">
        <f>VLOOKUP(VALUE(G100),[1]Danhmuc_31_3_2012!E$6:G$894,3,0)</f>
        <v>Ấp Hòa Thạnh</v>
      </c>
      <c r="I100" s="8">
        <v>2</v>
      </c>
      <c r="J100" s="8" t="s">
        <v>118</v>
      </c>
      <c r="K100" s="8"/>
      <c r="L100" s="8" t="str">
        <f>IFERROR(VLOOKUP(K100,dm_ts!$B$3:$C$24,2,0)," ")</f>
        <v xml:space="preserve"> </v>
      </c>
      <c r="M100" s="8"/>
      <c r="N100" s="8"/>
      <c r="P100" s="1" t="s">
        <v>222</v>
      </c>
      <c r="R100" s="1" t="str">
        <f>IFERROR(VLOOKUP(Q100,dm_ts!$G$4:$H$9,2,0)," ")</f>
        <v xml:space="preserve"> </v>
      </c>
      <c r="AA100" s="1">
        <v>0</v>
      </c>
      <c r="AB100" s="1" t="str">
        <f>IFERROR(VLOOKUP(AA100,dm_ts!$G$12:$H$14,2,0)," ")</f>
        <v xml:space="preserve"> </v>
      </c>
    </row>
    <row r="101" spans="1:28" x14ac:dyDescent="0.2">
      <c r="A101" s="1">
        <v>892</v>
      </c>
      <c r="B101" s="1" t="str">
        <f>VLOOKUP(A101,'[1]Danh muc huyen'!B$8:C$18,2,0)</f>
        <v xml:space="preserve">Huyện Châu Thành </v>
      </c>
      <c r="C101" s="1">
        <v>30613</v>
      </c>
      <c r="D101" s="7">
        <v>97</v>
      </c>
      <c r="E101" s="8" t="str">
        <f>VLOOKUP(C101,[1]DanhMuc_31_03_2012!B$7:C$173,2,0)</f>
        <v>Xã Hòa Bình Thạnh</v>
      </c>
      <c r="F101" s="8">
        <v>3</v>
      </c>
      <c r="G101" s="8" t="str">
        <f t="shared" si="2"/>
        <v>3061303</v>
      </c>
      <c r="H101" s="8" t="str">
        <f>VLOOKUP(VALUE(G101),[1]Danhmuc_31_3_2012!E$6:G$894,3,0)</f>
        <v>Ấp Hòa Tân</v>
      </c>
      <c r="I101" s="8">
        <v>2</v>
      </c>
      <c r="J101" s="8" t="s">
        <v>128</v>
      </c>
      <c r="K101" s="8"/>
      <c r="L101" s="8" t="str">
        <f>IFERROR(VLOOKUP(K101,dm_ts!$B$3:$C$24,2,0)," ")</f>
        <v xml:space="preserve"> </v>
      </c>
      <c r="M101" s="8"/>
      <c r="N101" s="8"/>
      <c r="P101" s="1" t="s">
        <v>222</v>
      </c>
      <c r="R101" s="1" t="str">
        <f>IFERROR(VLOOKUP(Q101,dm_ts!$G$4:$H$9,2,0)," ")</f>
        <v xml:space="preserve"> </v>
      </c>
      <c r="AA101" s="1">
        <v>0</v>
      </c>
      <c r="AB101" s="1" t="str">
        <f>IFERROR(VLOOKUP(AA101,dm_ts!$G$12:$H$14,2,0)," ")</f>
        <v xml:space="preserve"> </v>
      </c>
    </row>
    <row r="102" spans="1:28" x14ac:dyDescent="0.2">
      <c r="A102" s="1">
        <v>892</v>
      </c>
      <c r="B102" s="1" t="str">
        <f>VLOOKUP(A102,'[1]Danh muc huyen'!B$8:C$18,2,0)</f>
        <v xml:space="preserve">Huyện Châu Thành </v>
      </c>
      <c r="C102" s="1">
        <v>30613</v>
      </c>
      <c r="D102" s="7">
        <v>98</v>
      </c>
      <c r="E102" s="8" t="str">
        <f>VLOOKUP(C102,[1]DanhMuc_31_03_2012!B$7:C$173,2,0)</f>
        <v>Xã Hòa Bình Thạnh</v>
      </c>
      <c r="F102" s="8">
        <v>3</v>
      </c>
      <c r="G102" s="8" t="str">
        <f t="shared" si="2"/>
        <v>3061303</v>
      </c>
      <c r="H102" s="8" t="str">
        <f>VLOOKUP(VALUE(G102),[1]Danhmuc_31_3_2012!E$6:G$894,3,0)</f>
        <v>Ấp Hòa Tân</v>
      </c>
      <c r="I102" s="8">
        <v>1</v>
      </c>
      <c r="J102" s="8" t="s">
        <v>127</v>
      </c>
      <c r="K102" s="8"/>
      <c r="L102" s="8" t="str">
        <f>IFERROR(VLOOKUP(K102,dm_ts!$B$3:$C$24,2,0)," ")</f>
        <v xml:space="preserve"> </v>
      </c>
      <c r="M102" s="8"/>
      <c r="N102" s="8"/>
      <c r="P102" s="1" t="s">
        <v>222</v>
      </c>
      <c r="R102" s="1" t="str">
        <f>IFERROR(VLOOKUP(Q102,dm_ts!$G$4:$H$9,2,0)," ")</f>
        <v xml:space="preserve"> </v>
      </c>
      <c r="AA102" s="1">
        <v>0</v>
      </c>
      <c r="AB102" s="1" t="str">
        <f>IFERROR(VLOOKUP(AA102,dm_ts!$G$12:$H$14,2,0)," ")</f>
        <v xml:space="preserve"> </v>
      </c>
    </row>
    <row r="103" spans="1:28" x14ac:dyDescent="0.2">
      <c r="A103" s="1">
        <v>892</v>
      </c>
      <c r="B103" s="1" t="str">
        <f>VLOOKUP(A103,'[1]Danh muc huyen'!B$8:C$18,2,0)</f>
        <v xml:space="preserve">Huyện Châu Thành </v>
      </c>
      <c r="C103" s="1">
        <v>30613</v>
      </c>
      <c r="D103" s="7">
        <v>99</v>
      </c>
      <c r="E103" s="8" t="str">
        <f>VLOOKUP(C103,[1]DanhMuc_31_03_2012!B$7:C$173,2,0)</f>
        <v>Xã Hòa Bình Thạnh</v>
      </c>
      <c r="F103" s="8">
        <v>5</v>
      </c>
      <c r="G103" s="8" t="str">
        <f t="shared" si="2"/>
        <v>3061305</v>
      </c>
      <c r="H103" s="8" t="str">
        <f>VLOOKUP(VALUE(G103),[1]Danhmuc_31_3_2012!E$6:G$894,3,0)</f>
        <v>Ấp Hòa Hưng</v>
      </c>
      <c r="I103" s="8">
        <v>2</v>
      </c>
      <c r="J103" s="8" t="s">
        <v>130</v>
      </c>
      <c r="K103" s="8"/>
      <c r="L103" s="8" t="str">
        <f>IFERROR(VLOOKUP(K103,dm_ts!$B$3:$C$24,2,0)," ")</f>
        <v xml:space="preserve"> </v>
      </c>
      <c r="M103" s="8"/>
      <c r="N103" s="8"/>
      <c r="P103" s="1" t="s">
        <v>222</v>
      </c>
      <c r="R103" s="1" t="str">
        <f>IFERROR(VLOOKUP(Q103,dm_ts!$G$4:$H$9,2,0)," ")</f>
        <v xml:space="preserve"> </v>
      </c>
      <c r="AA103" s="1">
        <v>0</v>
      </c>
      <c r="AB103" s="1" t="str">
        <f>IFERROR(VLOOKUP(AA103,dm_ts!$G$12:$H$14,2,0)," ")</f>
        <v xml:space="preserve"> </v>
      </c>
    </row>
    <row r="104" spans="1:28" x14ac:dyDescent="0.2">
      <c r="A104" s="1">
        <v>892</v>
      </c>
      <c r="B104" s="1" t="str">
        <f>VLOOKUP(A104,'[1]Danh muc huyen'!B$8:C$18,2,0)</f>
        <v xml:space="preserve">Huyện Châu Thành </v>
      </c>
      <c r="C104" s="1">
        <v>30613</v>
      </c>
      <c r="D104" s="7">
        <v>100</v>
      </c>
      <c r="E104" s="8" t="str">
        <f>VLOOKUP(C104,[1]DanhMuc_31_03_2012!B$7:C$173,2,0)</f>
        <v>Xã Hòa Bình Thạnh</v>
      </c>
      <c r="F104" s="8">
        <v>5</v>
      </c>
      <c r="G104" s="8" t="str">
        <f t="shared" si="2"/>
        <v>3061305</v>
      </c>
      <c r="H104" s="8" t="str">
        <f>VLOOKUP(VALUE(G104),[1]Danhmuc_31_3_2012!E$6:G$894,3,0)</f>
        <v>Ấp Hòa Hưng</v>
      </c>
      <c r="I104" s="8">
        <v>4</v>
      </c>
      <c r="J104" s="8" t="s">
        <v>34</v>
      </c>
      <c r="K104" s="8"/>
      <c r="L104" s="8" t="str">
        <f>IFERROR(VLOOKUP(K104,dm_ts!$B$3:$C$24,2,0)," ")</f>
        <v xml:space="preserve"> </v>
      </c>
      <c r="M104" s="8"/>
      <c r="N104" s="8"/>
      <c r="P104" s="1" t="s">
        <v>222</v>
      </c>
      <c r="R104" s="1" t="str">
        <f>IFERROR(VLOOKUP(Q104,dm_ts!$G$4:$H$9,2,0)," ")</f>
        <v xml:space="preserve"> </v>
      </c>
      <c r="AA104" s="1">
        <v>0</v>
      </c>
      <c r="AB104" s="1" t="str">
        <f>IFERROR(VLOOKUP(AA104,dm_ts!$G$12:$H$14,2,0)," ")</f>
        <v xml:space="preserve"> </v>
      </c>
    </row>
    <row r="105" spans="1:28" x14ac:dyDescent="0.2">
      <c r="A105" s="1">
        <v>892</v>
      </c>
      <c r="B105" s="1" t="str">
        <f>VLOOKUP(A105,'[1]Danh muc huyen'!B$8:C$18,2,0)</f>
        <v xml:space="preserve">Huyện Châu Thành </v>
      </c>
      <c r="C105" s="1">
        <v>30613</v>
      </c>
      <c r="D105" s="7">
        <v>101</v>
      </c>
      <c r="E105" s="8" t="str">
        <f>VLOOKUP(C105,[1]DanhMuc_31_03_2012!B$7:C$173,2,0)</f>
        <v>Xã Hòa Bình Thạnh</v>
      </c>
      <c r="F105" s="8">
        <v>5</v>
      </c>
      <c r="G105" s="8" t="str">
        <f t="shared" si="2"/>
        <v>3061305</v>
      </c>
      <c r="H105" s="8" t="str">
        <f>VLOOKUP(VALUE(G105),[1]Danhmuc_31_3_2012!E$6:G$894,3,0)</f>
        <v>Ấp Hòa Hưng</v>
      </c>
      <c r="I105" s="8">
        <v>5</v>
      </c>
      <c r="J105" s="8" t="s">
        <v>131</v>
      </c>
      <c r="K105" s="8"/>
      <c r="L105" s="8" t="str">
        <f>IFERROR(VLOOKUP(K105,dm_ts!$B$3:$C$24,2,0)," ")</f>
        <v xml:space="preserve"> </v>
      </c>
      <c r="M105" s="8"/>
      <c r="N105" s="8"/>
      <c r="P105" s="1" t="s">
        <v>222</v>
      </c>
      <c r="R105" s="1" t="str">
        <f>IFERROR(VLOOKUP(Q105,dm_ts!$G$4:$H$9,2,0)," ")</f>
        <v xml:space="preserve"> </v>
      </c>
      <c r="AA105" s="1">
        <v>0</v>
      </c>
      <c r="AB105" s="1" t="str">
        <f>IFERROR(VLOOKUP(AA105,dm_ts!$G$12:$H$14,2,0)," ")</f>
        <v xml:space="preserve"> </v>
      </c>
    </row>
    <row r="106" spans="1:28" x14ac:dyDescent="0.2">
      <c r="A106" s="1">
        <v>892</v>
      </c>
      <c r="B106" s="1" t="str">
        <f>VLOOKUP(A106,'[1]Danh muc huyen'!B$8:C$18,2,0)</f>
        <v xml:space="preserve">Huyện Châu Thành </v>
      </c>
      <c r="C106" s="1">
        <v>30613</v>
      </c>
      <c r="D106" s="7">
        <v>102</v>
      </c>
      <c r="E106" s="8" t="str">
        <f>VLOOKUP(C106,[1]DanhMuc_31_03_2012!B$7:C$173,2,0)</f>
        <v>Xã Hòa Bình Thạnh</v>
      </c>
      <c r="F106" s="8">
        <v>5</v>
      </c>
      <c r="G106" s="8" t="str">
        <f t="shared" si="2"/>
        <v>3061305</v>
      </c>
      <c r="H106" s="8" t="str">
        <f>VLOOKUP(VALUE(G106),[1]Danhmuc_31_3_2012!E$6:G$894,3,0)</f>
        <v>Ấp Hòa Hưng</v>
      </c>
      <c r="I106" s="8">
        <v>3</v>
      </c>
      <c r="J106" s="8" t="s">
        <v>24</v>
      </c>
      <c r="K106" s="8"/>
      <c r="L106" s="8" t="str">
        <f>IFERROR(VLOOKUP(K106,dm_ts!$B$3:$C$24,2,0)," ")</f>
        <v xml:space="preserve"> </v>
      </c>
      <c r="M106" s="8"/>
      <c r="N106" s="8"/>
      <c r="P106" s="1" t="s">
        <v>222</v>
      </c>
      <c r="R106" s="1" t="str">
        <f>IFERROR(VLOOKUP(Q106,dm_ts!$G$4:$H$9,2,0)," ")</f>
        <v xml:space="preserve"> </v>
      </c>
      <c r="AA106" s="1">
        <v>0</v>
      </c>
      <c r="AB106" s="1" t="str">
        <f>IFERROR(VLOOKUP(AA106,dm_ts!$G$12:$H$14,2,0)," ")</f>
        <v xml:space="preserve"> </v>
      </c>
    </row>
    <row r="107" spans="1:28" x14ac:dyDescent="0.2">
      <c r="A107" s="1">
        <v>892</v>
      </c>
      <c r="B107" s="1" t="str">
        <f>VLOOKUP(A107,'[1]Danh muc huyen'!B$8:C$18,2,0)</f>
        <v xml:space="preserve">Huyện Châu Thành </v>
      </c>
      <c r="C107" s="1">
        <v>30613</v>
      </c>
      <c r="D107" s="7">
        <v>103</v>
      </c>
      <c r="E107" s="8" t="str">
        <f>VLOOKUP(C107,[1]DanhMuc_31_03_2012!B$7:C$173,2,0)</f>
        <v>Xã Hòa Bình Thạnh</v>
      </c>
      <c r="F107" s="8">
        <v>5</v>
      </c>
      <c r="G107" s="8" t="str">
        <f t="shared" si="2"/>
        <v>3061305</v>
      </c>
      <c r="H107" s="8" t="str">
        <f>VLOOKUP(VALUE(G107),[1]Danhmuc_31_3_2012!E$6:G$894,3,0)</f>
        <v>Ấp Hòa Hưng</v>
      </c>
      <c r="I107" s="8">
        <v>1</v>
      </c>
      <c r="J107" s="8" t="s">
        <v>129</v>
      </c>
      <c r="K107" s="8">
        <v>15</v>
      </c>
      <c r="L107" s="8" t="str">
        <f>IFERROR(VLOOKUP(K107,dm_ts!$B$3:$C$24,2,0)," ")</f>
        <v>Cá khác</v>
      </c>
      <c r="M107" s="8">
        <v>4000</v>
      </c>
      <c r="N107" s="8">
        <v>3000</v>
      </c>
      <c r="O107" s="1">
        <v>1</v>
      </c>
      <c r="P107" s="1" t="s">
        <v>223</v>
      </c>
      <c r="Q107" s="1">
        <v>0</v>
      </c>
      <c r="R107" s="1" t="str">
        <f>IFERROR(VLOOKUP(Q107,dm_ts!$G$4:$H$9,2,0)," ")</f>
        <v xml:space="preserve"> </v>
      </c>
      <c r="U107" s="1">
        <v>0.1</v>
      </c>
      <c r="V107" s="1">
        <v>4</v>
      </c>
      <c r="W107" s="1">
        <v>200</v>
      </c>
      <c r="X107" s="1">
        <v>43391</v>
      </c>
      <c r="Y107" s="1">
        <v>43178</v>
      </c>
      <c r="Z107" s="1">
        <v>9</v>
      </c>
      <c r="AA107" s="1">
        <v>2</v>
      </c>
      <c r="AB107" s="1" t="str">
        <f>IFERROR(VLOOKUP(AA107,dm_ts!$G$12:$H$14,2,0)," ")</f>
        <v>Tiêu thụ nội địa</v>
      </c>
    </row>
    <row r="108" spans="1:28" x14ac:dyDescent="0.2">
      <c r="A108" s="1">
        <v>892</v>
      </c>
      <c r="B108" s="1" t="str">
        <f>VLOOKUP(A108,'[1]Danh muc huyen'!B$8:C$18,2,0)</f>
        <v xml:space="preserve">Huyện Châu Thành </v>
      </c>
      <c r="C108" s="1">
        <v>30613</v>
      </c>
      <c r="D108" s="7">
        <v>104</v>
      </c>
      <c r="E108" s="8" t="str">
        <f>VLOOKUP(C108,[1]DanhMuc_31_03_2012!B$7:C$173,2,0)</f>
        <v>Xã Hòa Bình Thạnh</v>
      </c>
      <c r="F108" s="8">
        <v>7</v>
      </c>
      <c r="G108" s="8" t="str">
        <f t="shared" si="2"/>
        <v>3061307</v>
      </c>
      <c r="H108" s="8" t="str">
        <f>VLOOKUP(VALUE(G108),[1]Danhmuc_31_3_2012!E$6:G$894,3,0)</f>
        <v>Ấp Hòa Thịnh</v>
      </c>
      <c r="I108" s="8">
        <v>2</v>
      </c>
      <c r="J108" s="8" t="s">
        <v>126</v>
      </c>
      <c r="K108" s="8">
        <v>15</v>
      </c>
      <c r="L108" s="8" t="str">
        <f>IFERROR(VLOOKUP(K108,dm_ts!$B$3:$C$24,2,0)," ")</f>
        <v>Cá khác</v>
      </c>
      <c r="M108" s="8">
        <v>60000</v>
      </c>
      <c r="N108" s="8">
        <v>35000</v>
      </c>
      <c r="O108" s="1">
        <v>1</v>
      </c>
      <c r="P108" s="1" t="s">
        <v>223</v>
      </c>
      <c r="Q108" s="1">
        <v>0</v>
      </c>
      <c r="R108" s="1" t="str">
        <f>IFERROR(VLOOKUP(Q108,dm_ts!$G$4:$H$9,2,0)," ")</f>
        <v xml:space="preserve"> </v>
      </c>
      <c r="U108" s="1">
        <v>0.5</v>
      </c>
      <c r="V108" s="1">
        <v>30</v>
      </c>
      <c r="W108" s="1">
        <v>100</v>
      </c>
      <c r="X108" s="1">
        <v>43391</v>
      </c>
      <c r="Y108" s="1">
        <v>43209</v>
      </c>
      <c r="Z108" s="1">
        <v>160</v>
      </c>
      <c r="AA108" s="1">
        <v>1</v>
      </c>
      <c r="AB108" s="1" t="str">
        <f>IFERROR(VLOOKUP(AA108,dm_ts!$G$12:$H$14,2,0)," ")</f>
        <v>Chế biến XK</v>
      </c>
    </row>
    <row r="109" spans="1:28" x14ac:dyDescent="0.2">
      <c r="A109" s="1">
        <v>892</v>
      </c>
      <c r="B109" s="1" t="str">
        <f>VLOOKUP(A109,'[1]Danh muc huyen'!B$8:C$18,2,0)</f>
        <v xml:space="preserve">Huyện Châu Thành </v>
      </c>
      <c r="C109" s="1">
        <v>30613</v>
      </c>
      <c r="D109" s="7">
        <v>105</v>
      </c>
      <c r="E109" s="8" t="str">
        <f>VLOOKUP(C109,[1]DanhMuc_31_03_2012!B$7:C$173,2,0)</f>
        <v>Xã Hòa Bình Thạnh</v>
      </c>
      <c r="F109" s="8">
        <v>7</v>
      </c>
      <c r="G109" s="8" t="str">
        <f t="shared" si="2"/>
        <v>3061307</v>
      </c>
      <c r="H109" s="8" t="str">
        <f>VLOOKUP(VALUE(G109),[1]Danhmuc_31_3_2012!E$6:G$894,3,0)</f>
        <v>Ấp Hòa Thịnh</v>
      </c>
      <c r="I109" s="8">
        <v>1</v>
      </c>
      <c r="J109" s="8" t="s">
        <v>132</v>
      </c>
      <c r="K109" s="8">
        <v>3</v>
      </c>
      <c r="L109" s="8" t="str">
        <f>IFERROR(VLOOKUP(K109,dm_ts!$B$3:$C$24,2,0)," ")</f>
        <v>Cá lóc</v>
      </c>
      <c r="M109" s="8">
        <v>10000</v>
      </c>
      <c r="N109" s="8">
        <v>5000</v>
      </c>
      <c r="O109" s="1">
        <v>1</v>
      </c>
      <c r="P109" s="1" t="s">
        <v>223</v>
      </c>
      <c r="Q109" s="1">
        <v>0</v>
      </c>
      <c r="R109" s="1" t="str">
        <f>IFERROR(VLOOKUP(Q109,dm_ts!$G$4:$H$9,2,0)," ")</f>
        <v xml:space="preserve"> </v>
      </c>
      <c r="U109" s="1">
        <v>0.1</v>
      </c>
      <c r="V109" s="1">
        <v>17</v>
      </c>
      <c r="W109" s="1">
        <v>520</v>
      </c>
      <c r="X109" s="1">
        <v>43330</v>
      </c>
      <c r="Y109" s="1">
        <v>43119</v>
      </c>
      <c r="Z109" s="1">
        <v>125</v>
      </c>
      <c r="AA109" s="1">
        <v>1</v>
      </c>
      <c r="AB109" s="1" t="str">
        <f>IFERROR(VLOOKUP(AA109,dm_ts!$G$12:$H$14,2,0)," ")</f>
        <v>Chế biến XK</v>
      </c>
    </row>
    <row r="110" spans="1:28" x14ac:dyDescent="0.2">
      <c r="A110" s="1">
        <v>892</v>
      </c>
      <c r="B110" s="1" t="str">
        <f>VLOOKUP(A110,'[1]Danh muc huyen'!B$8:C$18,2,0)</f>
        <v xml:space="preserve">Huyện Châu Thành </v>
      </c>
      <c r="C110" s="1">
        <v>30613</v>
      </c>
      <c r="D110" s="7">
        <v>106</v>
      </c>
      <c r="E110" s="8" t="str">
        <f>VLOOKUP(C110,[1]DanhMuc_31_03_2012!B$7:C$173,2,0)</f>
        <v>Xã Hòa Bình Thạnh</v>
      </c>
      <c r="F110" s="8">
        <v>9</v>
      </c>
      <c r="G110" s="8" t="str">
        <f t="shared" si="2"/>
        <v>3061309</v>
      </c>
      <c r="H110" s="8" t="str">
        <f>VLOOKUP(VALUE(G110),[1]Danhmuc_31_3_2012!E$6:G$894,3,0)</f>
        <v>Ấp Hòa Thành</v>
      </c>
      <c r="I110" s="8">
        <v>1</v>
      </c>
      <c r="J110" s="8" t="s">
        <v>133</v>
      </c>
      <c r="K110" s="8">
        <v>3</v>
      </c>
      <c r="L110" s="8" t="str">
        <f>IFERROR(VLOOKUP(K110,dm_ts!$B$3:$C$24,2,0)," ")</f>
        <v>Cá lóc</v>
      </c>
      <c r="M110" s="8">
        <v>4000</v>
      </c>
      <c r="N110" s="8">
        <v>3000</v>
      </c>
      <c r="O110" s="1">
        <v>1</v>
      </c>
      <c r="P110" s="1" t="s">
        <v>223</v>
      </c>
      <c r="Q110" s="1">
        <v>0</v>
      </c>
      <c r="R110" s="1" t="str">
        <f>IFERROR(VLOOKUP(Q110,dm_ts!$G$4:$H$9,2,0)," ")</f>
        <v xml:space="preserve"> </v>
      </c>
      <c r="U110" s="1">
        <v>0.1</v>
      </c>
      <c r="V110" s="1">
        <v>8</v>
      </c>
      <c r="W110" s="1">
        <v>500</v>
      </c>
      <c r="X110" s="1">
        <v>43361</v>
      </c>
      <c r="Y110" s="1">
        <v>43119</v>
      </c>
      <c r="Z110" s="1">
        <v>42</v>
      </c>
      <c r="AA110" s="1">
        <v>2</v>
      </c>
      <c r="AB110" s="1" t="str">
        <f>IFERROR(VLOOKUP(AA110,dm_ts!$G$12:$H$14,2,0)," ")</f>
        <v>Tiêu thụ nội địa</v>
      </c>
    </row>
    <row r="111" spans="1:28" x14ac:dyDescent="0.2">
      <c r="A111" s="1">
        <v>892</v>
      </c>
      <c r="B111" s="1" t="str">
        <f>VLOOKUP(A111,'[1]Danh muc huyen'!B$8:C$18,2,0)</f>
        <v xml:space="preserve">Huyện Châu Thành </v>
      </c>
      <c r="C111" s="1">
        <v>30616</v>
      </c>
      <c r="D111" s="7">
        <v>107</v>
      </c>
      <c r="E111" s="8" t="str">
        <f>VLOOKUP(C111,[1]DanhMuc_31_03_2012!B$7:C$173,2,0)</f>
        <v>Xã Vĩnh Lợi</v>
      </c>
      <c r="F111" s="8">
        <v>1</v>
      </c>
      <c r="G111" s="8" t="str">
        <f t="shared" si="2"/>
        <v>3061601</v>
      </c>
      <c r="H111" s="8" t="str">
        <f>VLOOKUP(VALUE(G111),[1]Danhmuc_31_3_2012!E$6:G$894,3,0)</f>
        <v>Ấp Hòa Lợi 1</v>
      </c>
      <c r="I111" s="8">
        <v>3</v>
      </c>
      <c r="J111" s="8" t="s">
        <v>135</v>
      </c>
      <c r="K111" s="8">
        <v>4</v>
      </c>
      <c r="L111" s="8" t="str">
        <f>IFERROR(VLOOKUP(K111,dm_ts!$B$3:$C$24,2,0)," ")</f>
        <v>Cá rô phi</v>
      </c>
      <c r="M111" s="8">
        <v>100</v>
      </c>
      <c r="N111" s="8">
        <v>8</v>
      </c>
      <c r="O111" s="1">
        <v>2</v>
      </c>
      <c r="P111" s="1" t="s">
        <v>221</v>
      </c>
      <c r="Q111" s="1">
        <v>0</v>
      </c>
      <c r="R111" s="1" t="str">
        <f>IFERROR(VLOOKUP(Q111,dm_ts!$G$4:$H$9,2,0)," ")</f>
        <v xml:space="preserve"> </v>
      </c>
      <c r="U111" s="1">
        <v>1E-3</v>
      </c>
      <c r="V111" s="1">
        <v>0.1</v>
      </c>
      <c r="W111" s="1">
        <v>300</v>
      </c>
      <c r="X111" s="1">
        <v>43269</v>
      </c>
      <c r="Y111" s="1">
        <v>43119</v>
      </c>
      <c r="Z111" s="1">
        <v>1</v>
      </c>
      <c r="AA111" s="1">
        <v>2</v>
      </c>
      <c r="AB111" s="1" t="str">
        <f>IFERROR(VLOOKUP(AA111,dm_ts!$G$12:$H$14,2,0)," ")</f>
        <v>Tiêu thụ nội địa</v>
      </c>
    </row>
    <row r="112" spans="1:28" x14ac:dyDescent="0.2">
      <c r="A112" s="1">
        <v>892</v>
      </c>
      <c r="B112" s="1" t="str">
        <f>VLOOKUP(A112,'[1]Danh muc huyen'!B$8:C$18,2,0)</f>
        <v xml:space="preserve">Huyện Châu Thành </v>
      </c>
      <c r="C112" s="1">
        <v>30616</v>
      </c>
      <c r="D112" s="7">
        <v>108</v>
      </c>
      <c r="E112" s="8" t="str">
        <f>VLOOKUP(C112,[1]DanhMuc_31_03_2012!B$7:C$173,2,0)</f>
        <v>Xã Vĩnh Lợi</v>
      </c>
      <c r="F112" s="8">
        <v>1</v>
      </c>
      <c r="G112" s="8" t="str">
        <f t="shared" si="2"/>
        <v>3061601</v>
      </c>
      <c r="H112" s="8" t="str">
        <f>VLOOKUP(VALUE(G112),[1]Danhmuc_31_3_2012!E$6:G$894,3,0)</f>
        <v>Ấp Hòa Lợi 1</v>
      </c>
      <c r="I112" s="8">
        <v>2</v>
      </c>
      <c r="J112" s="8" t="s">
        <v>134</v>
      </c>
      <c r="K112" s="8">
        <v>4</v>
      </c>
      <c r="L112" s="8" t="str">
        <f>IFERROR(VLOOKUP(K112,dm_ts!$B$3:$C$24,2,0)," ")</f>
        <v>Cá rô phi</v>
      </c>
      <c r="M112" s="8">
        <v>500</v>
      </c>
      <c r="N112" s="8">
        <v>370</v>
      </c>
      <c r="O112" s="1">
        <v>2</v>
      </c>
      <c r="P112" s="1" t="s">
        <v>221</v>
      </c>
      <c r="Q112" s="1">
        <v>0</v>
      </c>
      <c r="R112" s="1" t="str">
        <f>IFERROR(VLOOKUP(Q112,dm_ts!$G$4:$H$9,2,0)," ")</f>
        <v xml:space="preserve"> </v>
      </c>
      <c r="U112" s="1">
        <v>0.2</v>
      </c>
      <c r="V112" s="1">
        <v>0.3</v>
      </c>
      <c r="W112" s="1">
        <v>300</v>
      </c>
      <c r="X112" s="1">
        <v>43452</v>
      </c>
      <c r="Y112" s="1">
        <v>0.3</v>
      </c>
      <c r="Z112" s="1">
        <v>2</v>
      </c>
      <c r="AA112" s="1">
        <v>2</v>
      </c>
      <c r="AB112" s="1" t="str">
        <f>IFERROR(VLOOKUP(AA112,dm_ts!$G$12:$H$14,2,0)," ")</f>
        <v>Tiêu thụ nội địa</v>
      </c>
    </row>
    <row r="113" spans="1:28" x14ac:dyDescent="0.2">
      <c r="A113" s="1">
        <v>892</v>
      </c>
      <c r="B113" s="1" t="str">
        <f>VLOOKUP(A113,'[1]Danh muc huyen'!B$8:C$18,2,0)</f>
        <v xml:space="preserve">Huyện Châu Thành </v>
      </c>
      <c r="C113" s="1">
        <v>30616</v>
      </c>
      <c r="D113" s="7">
        <v>109</v>
      </c>
      <c r="E113" s="8" t="str">
        <f>VLOOKUP(C113,[1]DanhMuc_31_03_2012!B$7:C$173,2,0)</f>
        <v>Xã Vĩnh Lợi</v>
      </c>
      <c r="F113" s="8">
        <v>1</v>
      </c>
      <c r="G113" s="8" t="str">
        <f t="shared" si="2"/>
        <v>3061601</v>
      </c>
      <c r="H113" s="8" t="str">
        <f>VLOOKUP(VALUE(G113),[1]Danhmuc_31_3_2012!E$6:G$894,3,0)</f>
        <v>Ấp Hòa Lợi 1</v>
      </c>
      <c r="I113" s="8">
        <v>1</v>
      </c>
      <c r="J113" s="8" t="s">
        <v>46</v>
      </c>
      <c r="K113" s="8">
        <v>4</v>
      </c>
      <c r="L113" s="8" t="str">
        <f>IFERROR(VLOOKUP(K113,dm_ts!$B$3:$C$24,2,0)," ")</f>
        <v>Cá rô phi</v>
      </c>
      <c r="M113" s="8">
        <v>500</v>
      </c>
      <c r="N113" s="8">
        <v>300</v>
      </c>
      <c r="O113" s="1">
        <v>2</v>
      </c>
      <c r="P113" s="1" t="s">
        <v>221</v>
      </c>
      <c r="Q113" s="1">
        <v>0</v>
      </c>
      <c r="R113" s="1" t="str">
        <f>IFERROR(VLOOKUP(Q113,dm_ts!$G$4:$H$9,2,0)," ")</f>
        <v xml:space="preserve"> </v>
      </c>
      <c r="U113" s="1">
        <v>0.2</v>
      </c>
      <c r="V113" s="1">
        <v>0.4</v>
      </c>
      <c r="W113" s="1">
        <v>300</v>
      </c>
      <c r="X113" s="1">
        <v>43269</v>
      </c>
      <c r="Y113" s="1">
        <v>43452</v>
      </c>
      <c r="Z113" s="1">
        <v>5</v>
      </c>
      <c r="AA113" s="1">
        <v>2</v>
      </c>
      <c r="AB113" s="1" t="str">
        <f>IFERROR(VLOOKUP(AA113,dm_ts!$G$12:$H$14,2,0)," ")</f>
        <v>Tiêu thụ nội địa</v>
      </c>
    </row>
    <row r="114" spans="1:28" x14ac:dyDescent="0.2">
      <c r="A114" s="1">
        <v>892</v>
      </c>
      <c r="B114" s="1" t="str">
        <f>VLOOKUP(A114,'[1]Danh muc huyen'!B$8:C$18,2,0)</f>
        <v xml:space="preserve">Huyện Châu Thành </v>
      </c>
      <c r="C114" s="1">
        <v>30616</v>
      </c>
      <c r="D114" s="7">
        <v>110</v>
      </c>
      <c r="E114" s="8" t="str">
        <f>VLOOKUP(C114,[1]DanhMuc_31_03_2012!B$7:C$173,2,0)</f>
        <v>Xã Vĩnh Lợi</v>
      </c>
      <c r="F114" s="8">
        <v>1</v>
      </c>
      <c r="G114" s="8" t="str">
        <f t="shared" si="2"/>
        <v>3061601</v>
      </c>
      <c r="H114" s="8" t="str">
        <f>VLOOKUP(VALUE(G114),[1]Danhmuc_31_3_2012!E$6:G$894,3,0)</f>
        <v>Ấp Hòa Lợi 1</v>
      </c>
      <c r="I114" s="8">
        <v>7</v>
      </c>
      <c r="J114" s="8" t="s">
        <v>138</v>
      </c>
      <c r="K114" s="8">
        <v>7</v>
      </c>
      <c r="L114" s="8" t="str">
        <f>IFERROR(VLOOKUP(K114,dm_ts!$B$3:$C$24,2,0)," ")</f>
        <v>Cá he, mè vinh</v>
      </c>
      <c r="M114" s="8">
        <v>150</v>
      </c>
      <c r="N114" s="8">
        <v>100</v>
      </c>
      <c r="O114" s="1">
        <v>2</v>
      </c>
      <c r="P114" s="1" t="s">
        <v>221</v>
      </c>
      <c r="Q114" s="1">
        <v>0</v>
      </c>
      <c r="R114" s="1" t="str">
        <f>IFERROR(VLOOKUP(Q114,dm_ts!$G$4:$H$9,2,0)," ")</f>
        <v xml:space="preserve"> </v>
      </c>
      <c r="U114" s="1">
        <v>1E-3</v>
      </c>
      <c r="V114" s="1">
        <v>0.1</v>
      </c>
      <c r="W114" s="1">
        <v>300</v>
      </c>
      <c r="X114" s="1">
        <v>43269</v>
      </c>
      <c r="Y114" s="1">
        <v>43422</v>
      </c>
      <c r="Z114" s="1">
        <v>0.2</v>
      </c>
      <c r="AA114" s="1">
        <v>2</v>
      </c>
      <c r="AB114" s="1" t="str">
        <f>IFERROR(VLOOKUP(AA114,dm_ts!$G$12:$H$14,2,0)," ")</f>
        <v>Tiêu thụ nội địa</v>
      </c>
    </row>
    <row r="115" spans="1:28" x14ac:dyDescent="0.2">
      <c r="A115" s="1">
        <v>892</v>
      </c>
      <c r="B115" s="1" t="str">
        <f>VLOOKUP(A115,'[1]Danh muc huyen'!B$8:C$18,2,0)</f>
        <v xml:space="preserve">Huyện Châu Thành </v>
      </c>
      <c r="C115" s="1">
        <v>30616</v>
      </c>
      <c r="D115" s="7">
        <v>111</v>
      </c>
      <c r="E115" s="8" t="str">
        <f>VLOOKUP(C115,[1]DanhMuc_31_03_2012!B$7:C$173,2,0)</f>
        <v>Xã Vĩnh Lợi</v>
      </c>
      <c r="F115" s="8">
        <v>1</v>
      </c>
      <c r="G115" s="8" t="str">
        <f t="shared" si="2"/>
        <v>3061601</v>
      </c>
      <c r="H115" s="8" t="str">
        <f>VLOOKUP(VALUE(G115),[1]Danhmuc_31_3_2012!E$6:G$894,3,0)</f>
        <v>Ấp Hòa Lợi 1</v>
      </c>
      <c r="I115" s="8">
        <v>5</v>
      </c>
      <c r="J115" s="8" t="s">
        <v>137</v>
      </c>
      <c r="K115" s="8">
        <v>11</v>
      </c>
      <c r="L115" s="8" t="str">
        <f>IFERROR(VLOOKUP(K115,dm_ts!$B$3:$C$24,2,0)," ")</f>
        <v>Cá chép giòn</v>
      </c>
      <c r="M115" s="8">
        <v>200</v>
      </c>
      <c r="N115" s="8">
        <v>130</v>
      </c>
      <c r="O115" s="1">
        <v>2</v>
      </c>
      <c r="P115" s="1" t="s">
        <v>221</v>
      </c>
      <c r="Q115" s="1">
        <v>0</v>
      </c>
      <c r="R115" s="1" t="str">
        <f>IFERROR(VLOOKUP(Q115,dm_ts!$G$4:$H$9,2,0)," ")</f>
        <v xml:space="preserve"> </v>
      </c>
      <c r="U115" s="1">
        <v>1E-3</v>
      </c>
      <c r="V115" s="1">
        <v>0.1</v>
      </c>
      <c r="W115" s="1">
        <v>300</v>
      </c>
      <c r="X115" s="1">
        <v>43269</v>
      </c>
      <c r="Y115" s="1">
        <v>43422</v>
      </c>
      <c r="Z115" s="1">
        <v>2</v>
      </c>
      <c r="AA115" s="1">
        <v>2</v>
      </c>
      <c r="AB115" s="1" t="str">
        <f>IFERROR(VLOOKUP(AA115,dm_ts!$G$12:$H$14,2,0)," ")</f>
        <v>Tiêu thụ nội địa</v>
      </c>
    </row>
    <row r="116" spans="1:28" x14ac:dyDescent="0.2">
      <c r="A116" s="1">
        <v>892</v>
      </c>
      <c r="B116" s="1" t="str">
        <f>VLOOKUP(A116,'[1]Danh muc huyen'!B$8:C$18,2,0)</f>
        <v xml:space="preserve">Huyện Châu Thành </v>
      </c>
      <c r="C116" s="1">
        <v>30616</v>
      </c>
      <c r="D116" s="7">
        <v>112</v>
      </c>
      <c r="E116" s="8" t="str">
        <f>VLOOKUP(C116,[1]DanhMuc_31_03_2012!B$7:C$173,2,0)</f>
        <v>Xã Vĩnh Lợi</v>
      </c>
      <c r="F116" s="8">
        <v>1</v>
      </c>
      <c r="G116" s="8" t="str">
        <f t="shared" si="2"/>
        <v>3061601</v>
      </c>
      <c r="H116" s="8" t="str">
        <f>VLOOKUP(VALUE(G116),[1]Danhmuc_31_3_2012!E$6:G$894,3,0)</f>
        <v>Ấp Hòa Lợi 1</v>
      </c>
      <c r="I116" s="8">
        <v>4</v>
      </c>
      <c r="J116" s="8" t="s">
        <v>136</v>
      </c>
      <c r="K116" s="8">
        <v>4</v>
      </c>
      <c r="L116" s="8" t="str">
        <f>IFERROR(VLOOKUP(K116,dm_ts!$B$3:$C$24,2,0)," ")</f>
        <v>Cá rô phi</v>
      </c>
      <c r="M116" s="8">
        <v>200</v>
      </c>
      <c r="N116" s="8">
        <v>130</v>
      </c>
      <c r="O116" s="1">
        <v>2</v>
      </c>
      <c r="P116" s="1" t="s">
        <v>221</v>
      </c>
      <c r="Q116" s="1">
        <v>0</v>
      </c>
      <c r="R116" s="1" t="str">
        <f>IFERROR(VLOOKUP(Q116,dm_ts!$G$4:$H$9,2,0)," ")</f>
        <v xml:space="preserve"> </v>
      </c>
      <c r="U116" s="1">
        <v>1E-3</v>
      </c>
      <c r="V116" s="1">
        <v>0.1</v>
      </c>
      <c r="W116" s="1">
        <v>300</v>
      </c>
      <c r="X116" s="1">
        <v>43269</v>
      </c>
      <c r="Y116" s="1">
        <v>43452</v>
      </c>
      <c r="Z116" s="1">
        <v>3</v>
      </c>
      <c r="AA116" s="1">
        <v>2</v>
      </c>
      <c r="AB116" s="1" t="str">
        <f>IFERROR(VLOOKUP(AA116,dm_ts!$G$12:$H$14,2,0)," ")</f>
        <v>Tiêu thụ nội địa</v>
      </c>
    </row>
    <row r="117" spans="1:28" x14ac:dyDescent="0.2">
      <c r="A117" s="1">
        <v>892</v>
      </c>
      <c r="B117" s="1" t="str">
        <f>VLOOKUP(A117,'[1]Danh muc huyen'!B$8:C$18,2,0)</f>
        <v xml:space="preserve">Huyện Châu Thành </v>
      </c>
      <c r="C117" s="1">
        <v>30616</v>
      </c>
      <c r="D117" s="7">
        <v>113</v>
      </c>
      <c r="E117" s="8" t="str">
        <f>VLOOKUP(C117,[1]DanhMuc_31_03_2012!B$7:C$173,2,0)</f>
        <v>Xã Vĩnh Lợi</v>
      </c>
      <c r="F117" s="8">
        <v>1</v>
      </c>
      <c r="G117" s="8" t="str">
        <f t="shared" si="2"/>
        <v>3061601</v>
      </c>
      <c r="H117" s="8" t="str">
        <f>VLOOKUP(VALUE(G117),[1]Danhmuc_31_3_2012!E$6:G$894,3,0)</f>
        <v>Ấp Hòa Lợi 1</v>
      </c>
      <c r="I117" s="8">
        <v>6</v>
      </c>
      <c r="J117" s="8" t="s">
        <v>22</v>
      </c>
      <c r="K117" s="8">
        <v>4</v>
      </c>
      <c r="L117" s="8" t="str">
        <f>IFERROR(VLOOKUP(K117,dm_ts!$B$3:$C$24,2,0)," ")</f>
        <v>Cá rô phi</v>
      </c>
      <c r="M117" s="8">
        <v>1000</v>
      </c>
      <c r="N117" s="8">
        <v>800</v>
      </c>
      <c r="O117" s="1">
        <v>2</v>
      </c>
      <c r="P117" s="1" t="s">
        <v>221</v>
      </c>
      <c r="Q117" s="1">
        <v>0</v>
      </c>
      <c r="R117" s="1" t="str">
        <f>IFERROR(VLOOKUP(Q117,dm_ts!$G$4:$H$9,2,0)," ")</f>
        <v xml:space="preserve"> </v>
      </c>
      <c r="U117" s="1">
        <v>0.01</v>
      </c>
      <c r="V117" s="1">
        <v>0.8</v>
      </c>
      <c r="W117" s="1">
        <v>300</v>
      </c>
      <c r="X117" s="1">
        <v>43269</v>
      </c>
      <c r="Y117" s="1">
        <v>43422</v>
      </c>
      <c r="Z117" s="1">
        <v>2</v>
      </c>
      <c r="AA117" s="1">
        <v>2</v>
      </c>
      <c r="AB117" s="1" t="str">
        <f>IFERROR(VLOOKUP(AA117,dm_ts!$G$12:$H$14,2,0)," ")</f>
        <v>Tiêu thụ nội địa</v>
      </c>
    </row>
    <row r="118" spans="1:28" x14ac:dyDescent="0.2">
      <c r="A118" s="1">
        <v>892</v>
      </c>
      <c r="B118" s="1" t="str">
        <f>VLOOKUP(A118,'[1]Danh muc huyen'!B$8:C$18,2,0)</f>
        <v xml:space="preserve">Huyện Châu Thành </v>
      </c>
      <c r="C118" s="1">
        <v>30616</v>
      </c>
      <c r="D118" s="7">
        <v>114</v>
      </c>
      <c r="E118" s="8" t="str">
        <f>VLOOKUP(C118,[1]DanhMuc_31_03_2012!B$7:C$173,2,0)</f>
        <v>Xã Vĩnh Lợi</v>
      </c>
      <c r="F118" s="8">
        <v>1</v>
      </c>
      <c r="G118" s="8" t="str">
        <f t="shared" si="2"/>
        <v>3061601</v>
      </c>
      <c r="H118" s="8" t="str">
        <f>VLOOKUP(VALUE(G118),[1]Danhmuc_31_3_2012!E$6:G$894,3,0)</f>
        <v>Ấp Hòa Lợi 1</v>
      </c>
      <c r="I118" s="8">
        <v>8</v>
      </c>
      <c r="J118" s="8" t="s">
        <v>139</v>
      </c>
      <c r="K118" s="8">
        <v>11</v>
      </c>
      <c r="L118" s="8" t="str">
        <f>IFERROR(VLOOKUP(K118,dm_ts!$B$3:$C$24,2,0)," ")</f>
        <v>Cá chép giòn</v>
      </c>
      <c r="M118" s="8">
        <v>250</v>
      </c>
      <c r="N118" s="8">
        <v>180</v>
      </c>
      <c r="O118" s="1">
        <v>2</v>
      </c>
      <c r="P118" s="1" t="s">
        <v>221</v>
      </c>
      <c r="Q118" s="1">
        <v>0</v>
      </c>
      <c r="R118" s="1" t="str">
        <f>IFERROR(VLOOKUP(Q118,dm_ts!$G$4:$H$9,2,0)," ")</f>
        <v xml:space="preserve"> </v>
      </c>
      <c r="U118" s="1">
        <v>1E-3</v>
      </c>
      <c r="V118" s="1">
        <v>0.1</v>
      </c>
      <c r="W118" s="1">
        <v>300</v>
      </c>
      <c r="X118" s="1">
        <v>43269</v>
      </c>
      <c r="Y118" s="1">
        <v>43422</v>
      </c>
      <c r="Z118" s="1">
        <v>0.2</v>
      </c>
      <c r="AA118" s="1">
        <v>2</v>
      </c>
      <c r="AB118" s="1" t="str">
        <f>IFERROR(VLOOKUP(AA118,dm_ts!$G$12:$H$14,2,0)," ")</f>
        <v>Tiêu thụ nội địa</v>
      </c>
    </row>
    <row r="119" spans="1:28" x14ac:dyDescent="0.2">
      <c r="A119" s="1">
        <v>892</v>
      </c>
      <c r="B119" s="1" t="str">
        <f>VLOOKUP(A119,'[1]Danh muc huyen'!B$8:C$18,2,0)</f>
        <v xml:space="preserve">Huyện Châu Thành </v>
      </c>
      <c r="C119" s="1">
        <v>30616</v>
      </c>
      <c r="D119" s="7">
        <v>115</v>
      </c>
      <c r="E119" s="8" t="str">
        <f>VLOOKUP(C119,[1]DanhMuc_31_03_2012!B$7:C$173,2,0)</f>
        <v>Xã Vĩnh Lợi</v>
      </c>
      <c r="F119" s="8">
        <v>1</v>
      </c>
      <c r="G119" s="8" t="str">
        <f t="shared" si="2"/>
        <v>3061601</v>
      </c>
      <c r="H119" s="8" t="str">
        <f>VLOOKUP(VALUE(G119),[1]Danhmuc_31_3_2012!E$6:G$894,3,0)</f>
        <v>Ấp Hòa Lợi 1</v>
      </c>
      <c r="I119" s="8">
        <v>9</v>
      </c>
      <c r="J119" s="8" t="s">
        <v>40</v>
      </c>
      <c r="K119" s="8">
        <v>7</v>
      </c>
      <c r="L119" s="8" t="str">
        <f>IFERROR(VLOOKUP(K119,dm_ts!$B$3:$C$24,2,0)," ")</f>
        <v>Cá he, mè vinh</v>
      </c>
      <c r="M119" s="8">
        <v>7500</v>
      </c>
      <c r="N119" s="8">
        <v>6000</v>
      </c>
      <c r="O119" s="1">
        <v>2</v>
      </c>
      <c r="P119" s="1" t="s">
        <v>221</v>
      </c>
      <c r="Q119" s="1">
        <v>0</v>
      </c>
      <c r="R119" s="1" t="str">
        <f>IFERROR(VLOOKUP(Q119,dm_ts!$G$4:$H$9,2,0)," ")</f>
        <v xml:space="preserve"> </v>
      </c>
      <c r="U119" s="1">
        <v>0.1</v>
      </c>
      <c r="V119" s="1">
        <v>17</v>
      </c>
      <c r="W119" s="1">
        <v>300</v>
      </c>
      <c r="X119" s="1">
        <v>43269</v>
      </c>
      <c r="Y119" s="1">
        <v>43422</v>
      </c>
      <c r="Z119" s="1">
        <v>1.2</v>
      </c>
      <c r="AA119" s="1">
        <v>2</v>
      </c>
      <c r="AB119" s="1" t="str">
        <f>IFERROR(VLOOKUP(AA119,dm_ts!$G$12:$H$14,2,0)," ")</f>
        <v>Tiêu thụ nội địa</v>
      </c>
    </row>
    <row r="120" spans="1:28" x14ac:dyDescent="0.2">
      <c r="A120" s="1">
        <v>892</v>
      </c>
      <c r="B120" s="1" t="str">
        <f>VLOOKUP(A120,'[1]Danh muc huyen'!B$8:C$18,2,0)</f>
        <v xml:space="preserve">Huyện Châu Thành </v>
      </c>
      <c r="C120" s="1">
        <v>30616</v>
      </c>
      <c r="D120" s="7">
        <v>116</v>
      </c>
      <c r="E120" s="8" t="str">
        <f>VLOOKUP(C120,[1]DanhMuc_31_03_2012!B$7:C$173,2,0)</f>
        <v>Xã Vĩnh Lợi</v>
      </c>
      <c r="F120" s="8">
        <v>3</v>
      </c>
      <c r="G120" s="8" t="str">
        <f t="shared" si="2"/>
        <v>3061603</v>
      </c>
      <c r="H120" s="8" t="str">
        <f>VLOOKUP(VALUE(G120),[1]Danhmuc_31_3_2012!E$6:G$894,3,0)</f>
        <v>Ấp Hòa Lợi 2</v>
      </c>
      <c r="I120" s="8">
        <v>1</v>
      </c>
      <c r="J120" s="8" t="s">
        <v>140</v>
      </c>
      <c r="K120" s="8">
        <v>7</v>
      </c>
      <c r="L120" s="8" t="str">
        <f>IFERROR(VLOOKUP(K120,dm_ts!$B$3:$C$24,2,0)," ")</f>
        <v>Cá he, mè vinh</v>
      </c>
      <c r="M120" s="8">
        <v>1000</v>
      </c>
      <c r="N120" s="8">
        <v>700</v>
      </c>
      <c r="O120" s="1">
        <v>2</v>
      </c>
      <c r="P120" s="1" t="s">
        <v>221</v>
      </c>
      <c r="Q120" s="1">
        <v>0</v>
      </c>
      <c r="R120" s="1" t="str">
        <f>IFERROR(VLOOKUP(Q120,dm_ts!$G$4:$H$9,2,0)," ")</f>
        <v xml:space="preserve"> </v>
      </c>
      <c r="U120" s="1">
        <v>0.01</v>
      </c>
      <c r="V120" s="1">
        <v>0.8</v>
      </c>
      <c r="W120" s="1">
        <v>300</v>
      </c>
      <c r="X120" s="1">
        <v>43269</v>
      </c>
      <c r="Y120" s="1">
        <v>43422</v>
      </c>
      <c r="Z120" s="1">
        <v>0.4</v>
      </c>
      <c r="AA120" s="1">
        <v>2</v>
      </c>
      <c r="AB120" s="1" t="str">
        <f>IFERROR(VLOOKUP(AA120,dm_ts!$G$12:$H$14,2,0)," ")</f>
        <v>Tiêu thụ nội địa</v>
      </c>
    </row>
    <row r="121" spans="1:28" x14ac:dyDescent="0.2">
      <c r="A121" s="1">
        <v>892</v>
      </c>
      <c r="B121" s="1" t="str">
        <f>VLOOKUP(A121,'[1]Danh muc huyen'!B$8:C$18,2,0)</f>
        <v xml:space="preserve">Huyện Châu Thành </v>
      </c>
      <c r="C121" s="1">
        <v>30616</v>
      </c>
      <c r="D121" s="7">
        <v>117</v>
      </c>
      <c r="E121" s="8" t="str">
        <f>VLOOKUP(C121,[1]DanhMuc_31_03_2012!B$7:C$173,2,0)</f>
        <v>Xã Vĩnh Lợi</v>
      </c>
      <c r="F121" s="8">
        <v>3</v>
      </c>
      <c r="G121" s="8" t="str">
        <f t="shared" si="2"/>
        <v>3061603</v>
      </c>
      <c r="H121" s="8" t="str">
        <f>VLOOKUP(VALUE(G121),[1]Danhmuc_31_3_2012!E$6:G$894,3,0)</f>
        <v>Ấp Hòa Lợi 2</v>
      </c>
      <c r="I121" s="8">
        <v>4</v>
      </c>
      <c r="J121" s="8" t="s">
        <v>141</v>
      </c>
      <c r="K121" s="8">
        <v>6</v>
      </c>
      <c r="L121" s="8" t="str">
        <f>IFERROR(VLOOKUP(K121,dm_ts!$B$3:$C$24,2,0)," ")</f>
        <v>Cá trê</v>
      </c>
      <c r="M121" s="8">
        <v>2000</v>
      </c>
      <c r="N121" s="8">
        <v>1500</v>
      </c>
      <c r="O121" s="1">
        <v>1</v>
      </c>
      <c r="P121" s="1" t="s">
        <v>223</v>
      </c>
      <c r="Q121" s="1">
        <v>0</v>
      </c>
      <c r="R121" s="1" t="str">
        <f>IFERROR(VLOOKUP(Q121,dm_ts!$G$4:$H$9,2,0)," ")</f>
        <v xml:space="preserve"> </v>
      </c>
      <c r="U121" s="1">
        <v>0.04</v>
      </c>
      <c r="V121" s="1">
        <v>17</v>
      </c>
      <c r="W121" s="1">
        <v>200</v>
      </c>
      <c r="X121" s="1">
        <v>43238</v>
      </c>
      <c r="Y121" s="1">
        <v>43422</v>
      </c>
      <c r="Z121" s="1">
        <v>2</v>
      </c>
      <c r="AA121" s="1">
        <v>2</v>
      </c>
      <c r="AB121" s="1" t="str">
        <f>IFERROR(VLOOKUP(AA121,dm_ts!$G$12:$H$14,2,0)," ")</f>
        <v>Tiêu thụ nội địa</v>
      </c>
    </row>
    <row r="122" spans="1:28" x14ac:dyDescent="0.2">
      <c r="A122" s="1">
        <v>892</v>
      </c>
      <c r="B122" s="1" t="str">
        <f>VLOOKUP(A122,'[1]Danh muc huyen'!B$8:C$18,2,0)</f>
        <v xml:space="preserve">Huyện Châu Thành </v>
      </c>
      <c r="C122" s="1">
        <v>30616</v>
      </c>
      <c r="D122" s="7">
        <v>118</v>
      </c>
      <c r="E122" s="8" t="str">
        <f>VLOOKUP(C122,[1]DanhMuc_31_03_2012!B$7:C$173,2,0)</f>
        <v>Xã Vĩnh Lợi</v>
      </c>
      <c r="F122" s="8">
        <v>3</v>
      </c>
      <c r="G122" s="8" t="str">
        <f t="shared" si="2"/>
        <v>3061603</v>
      </c>
      <c r="H122" s="8" t="str">
        <f>VLOOKUP(VALUE(G122),[1]Danhmuc_31_3_2012!E$6:G$894,3,0)</f>
        <v>Ấp Hòa Lợi 2</v>
      </c>
      <c r="I122" s="8">
        <v>3</v>
      </c>
      <c r="J122" s="8" t="s">
        <v>22</v>
      </c>
      <c r="K122" s="8">
        <v>4</v>
      </c>
      <c r="L122" s="8" t="str">
        <f>IFERROR(VLOOKUP(K122,dm_ts!$B$3:$C$24,2,0)," ")</f>
        <v>Cá rô phi</v>
      </c>
      <c r="M122" s="8">
        <v>1000</v>
      </c>
      <c r="N122" s="8">
        <v>700</v>
      </c>
      <c r="O122" s="1">
        <v>2</v>
      </c>
      <c r="P122" s="1" t="s">
        <v>221</v>
      </c>
      <c r="Q122" s="1">
        <v>0</v>
      </c>
      <c r="R122" s="1" t="str">
        <f>IFERROR(VLOOKUP(Q122,dm_ts!$G$4:$H$9,2,0)," ")</f>
        <v xml:space="preserve"> </v>
      </c>
      <c r="U122" s="1">
        <v>0.01</v>
      </c>
      <c r="V122" s="1">
        <v>0.8</v>
      </c>
      <c r="W122" s="1">
        <v>300</v>
      </c>
      <c r="X122" s="1">
        <v>43269</v>
      </c>
      <c r="Y122" s="1">
        <v>43422</v>
      </c>
      <c r="Z122" s="1">
        <v>2</v>
      </c>
      <c r="AA122" s="1">
        <v>2</v>
      </c>
      <c r="AB122" s="1" t="str">
        <f>IFERROR(VLOOKUP(AA122,dm_ts!$G$12:$H$14,2,0)," ")</f>
        <v>Tiêu thụ nội địa</v>
      </c>
    </row>
    <row r="123" spans="1:28" x14ac:dyDescent="0.2">
      <c r="A123" s="1">
        <v>892</v>
      </c>
      <c r="B123" s="1" t="str">
        <f>VLOOKUP(A123,'[1]Danh muc huyen'!B$8:C$18,2,0)</f>
        <v xml:space="preserve">Huyện Châu Thành </v>
      </c>
      <c r="C123" s="1">
        <v>30616</v>
      </c>
      <c r="D123" s="7">
        <v>119</v>
      </c>
      <c r="E123" s="8" t="str">
        <f>VLOOKUP(C123,[1]DanhMuc_31_03_2012!B$7:C$173,2,0)</f>
        <v>Xã Vĩnh Lợi</v>
      </c>
      <c r="F123" s="8">
        <v>3</v>
      </c>
      <c r="G123" s="8" t="str">
        <f t="shared" si="2"/>
        <v>3061603</v>
      </c>
      <c r="H123" s="8" t="str">
        <f>VLOOKUP(VALUE(G123),[1]Danhmuc_31_3_2012!E$6:G$894,3,0)</f>
        <v>Ấp Hòa Lợi 2</v>
      </c>
      <c r="I123" s="8">
        <v>5</v>
      </c>
      <c r="J123" s="8" t="s">
        <v>44</v>
      </c>
      <c r="K123" s="8">
        <v>6</v>
      </c>
      <c r="L123" s="8" t="str">
        <f>IFERROR(VLOOKUP(K123,dm_ts!$B$3:$C$24,2,0)," ")</f>
        <v>Cá trê</v>
      </c>
      <c r="M123" s="8">
        <v>1500</v>
      </c>
      <c r="N123" s="8">
        <v>1000</v>
      </c>
      <c r="O123" s="1">
        <v>1</v>
      </c>
      <c r="P123" s="1" t="s">
        <v>223</v>
      </c>
      <c r="Q123" s="1">
        <v>0</v>
      </c>
      <c r="R123" s="1" t="str">
        <f>IFERROR(VLOOKUP(Q123,dm_ts!$G$4:$H$9,2,0)," ")</f>
        <v xml:space="preserve"> </v>
      </c>
      <c r="U123" s="1">
        <v>0.04</v>
      </c>
      <c r="V123" s="1">
        <v>10</v>
      </c>
      <c r="W123" s="1">
        <v>200</v>
      </c>
      <c r="X123" s="1">
        <v>43269</v>
      </c>
      <c r="Y123" s="1">
        <v>43422</v>
      </c>
      <c r="Z123" s="1">
        <v>2</v>
      </c>
      <c r="AA123" s="1">
        <v>2</v>
      </c>
      <c r="AB123" s="1" t="str">
        <f>IFERROR(VLOOKUP(AA123,dm_ts!$G$12:$H$14,2,0)," ")</f>
        <v>Tiêu thụ nội địa</v>
      </c>
    </row>
    <row r="124" spans="1:28" x14ac:dyDescent="0.2">
      <c r="A124" s="1">
        <v>892</v>
      </c>
      <c r="B124" s="1" t="str">
        <f>VLOOKUP(A124,'[1]Danh muc huyen'!B$8:C$18,2,0)</f>
        <v xml:space="preserve">Huyện Châu Thành </v>
      </c>
      <c r="C124" s="1">
        <v>30616</v>
      </c>
      <c r="D124" s="7">
        <v>120</v>
      </c>
      <c r="E124" s="8" t="str">
        <f>VLOOKUP(C124,[1]DanhMuc_31_03_2012!B$7:C$173,2,0)</f>
        <v>Xã Vĩnh Lợi</v>
      </c>
      <c r="F124" s="8">
        <v>3</v>
      </c>
      <c r="G124" s="8" t="str">
        <f t="shared" si="2"/>
        <v>3061603</v>
      </c>
      <c r="H124" s="8" t="str">
        <f>VLOOKUP(VALUE(G124),[1]Danhmuc_31_3_2012!E$6:G$894,3,0)</f>
        <v>Ấp Hòa Lợi 2</v>
      </c>
      <c r="I124" s="8">
        <v>2</v>
      </c>
      <c r="J124" s="8" t="s">
        <v>30</v>
      </c>
      <c r="K124" s="8">
        <v>15</v>
      </c>
      <c r="L124" s="8" t="str">
        <f>IFERROR(VLOOKUP(K124,dm_ts!$B$3:$C$24,2,0)," ")</f>
        <v>Cá khác</v>
      </c>
      <c r="M124" s="8">
        <v>500</v>
      </c>
      <c r="N124" s="8">
        <v>300</v>
      </c>
      <c r="O124" s="1">
        <v>2</v>
      </c>
      <c r="P124" s="1" t="s">
        <v>221</v>
      </c>
      <c r="Q124" s="1">
        <v>0</v>
      </c>
      <c r="R124" s="1" t="str">
        <f>IFERROR(VLOOKUP(Q124,dm_ts!$G$4:$H$9,2,0)," ")</f>
        <v xml:space="preserve"> </v>
      </c>
      <c r="U124" s="1">
        <v>0.01</v>
      </c>
      <c r="V124" s="1">
        <v>0.8</v>
      </c>
      <c r="W124" s="1">
        <v>300</v>
      </c>
      <c r="X124" s="1">
        <v>43238</v>
      </c>
      <c r="Y124" s="1">
        <v>43422</v>
      </c>
      <c r="Z124" s="1">
        <v>3</v>
      </c>
      <c r="AA124" s="1">
        <v>2</v>
      </c>
      <c r="AB124" s="1" t="str">
        <f>IFERROR(VLOOKUP(AA124,dm_ts!$G$12:$H$14,2,0)," ")</f>
        <v>Tiêu thụ nội địa</v>
      </c>
    </row>
    <row r="125" spans="1:28" x14ac:dyDescent="0.2">
      <c r="A125" s="1">
        <v>892</v>
      </c>
      <c r="B125" s="1" t="str">
        <f>VLOOKUP(A125,'[1]Danh muc huyen'!B$8:C$18,2,0)</f>
        <v xml:space="preserve">Huyện Châu Thành </v>
      </c>
      <c r="C125" s="1">
        <v>30616</v>
      </c>
      <c r="D125" s="7">
        <v>121</v>
      </c>
      <c r="E125" s="8" t="str">
        <f>VLOOKUP(C125,[1]DanhMuc_31_03_2012!B$7:C$173,2,0)</f>
        <v>Xã Vĩnh Lợi</v>
      </c>
      <c r="F125" s="8">
        <v>5</v>
      </c>
      <c r="G125" s="8" t="str">
        <f t="shared" si="2"/>
        <v>3061605</v>
      </c>
      <c r="H125" s="8" t="str">
        <f>VLOOKUP(VALUE(G125),[1]Danhmuc_31_3_2012!E$6:G$894,3,0)</f>
        <v>Ấp Hòa Lợi 3</v>
      </c>
      <c r="I125" s="8">
        <v>3</v>
      </c>
      <c r="J125" s="8" t="s">
        <v>144</v>
      </c>
      <c r="K125" s="8">
        <v>6</v>
      </c>
      <c r="L125" s="8" t="str">
        <f>IFERROR(VLOOKUP(K125,dm_ts!$B$3:$C$24,2,0)," ")</f>
        <v>Cá trê</v>
      </c>
      <c r="M125" s="8">
        <v>1000</v>
      </c>
      <c r="N125" s="8">
        <v>700</v>
      </c>
      <c r="O125" s="1">
        <v>2</v>
      </c>
      <c r="P125" s="1" t="s">
        <v>221</v>
      </c>
      <c r="Q125" s="1">
        <v>0</v>
      </c>
      <c r="R125" s="1" t="str">
        <f>IFERROR(VLOOKUP(Q125,dm_ts!$G$4:$H$9,2,0)," ")</f>
        <v xml:space="preserve"> </v>
      </c>
      <c r="U125" s="1">
        <v>0.01</v>
      </c>
      <c r="V125" s="1">
        <v>0.8</v>
      </c>
      <c r="W125" s="1">
        <v>200</v>
      </c>
      <c r="X125" s="1">
        <v>43238</v>
      </c>
      <c r="Y125" s="1">
        <v>43422</v>
      </c>
      <c r="Z125" s="1">
        <v>2</v>
      </c>
      <c r="AA125" s="1">
        <v>2</v>
      </c>
      <c r="AB125" s="1" t="str">
        <f>IFERROR(VLOOKUP(AA125,dm_ts!$G$12:$H$14,2,0)," ")</f>
        <v>Tiêu thụ nội địa</v>
      </c>
    </row>
    <row r="126" spans="1:28" x14ac:dyDescent="0.2">
      <c r="A126" s="1">
        <v>892</v>
      </c>
      <c r="B126" s="1" t="str">
        <f>VLOOKUP(A126,'[1]Danh muc huyen'!B$8:C$18,2,0)</f>
        <v xml:space="preserve">Huyện Châu Thành </v>
      </c>
      <c r="C126" s="1">
        <v>30616</v>
      </c>
      <c r="D126" s="7">
        <v>122</v>
      </c>
      <c r="E126" s="8" t="str">
        <f>VLOOKUP(C126,[1]DanhMuc_31_03_2012!B$7:C$173,2,0)</f>
        <v>Xã Vĩnh Lợi</v>
      </c>
      <c r="F126" s="8">
        <v>5</v>
      </c>
      <c r="G126" s="8" t="str">
        <f t="shared" si="2"/>
        <v>3061605</v>
      </c>
      <c r="H126" s="8" t="str">
        <f>VLOOKUP(VALUE(G126),[1]Danhmuc_31_3_2012!E$6:G$894,3,0)</f>
        <v>Ấp Hòa Lợi 3</v>
      </c>
      <c r="I126" s="8">
        <v>4</v>
      </c>
      <c r="J126" s="8" t="s">
        <v>28</v>
      </c>
      <c r="K126" s="8">
        <v>4</v>
      </c>
      <c r="L126" s="8" t="str">
        <f>IFERROR(VLOOKUP(K126,dm_ts!$B$3:$C$24,2,0)," ")</f>
        <v>Cá rô phi</v>
      </c>
      <c r="M126" s="8">
        <v>1500</v>
      </c>
      <c r="N126" s="8">
        <v>1000</v>
      </c>
      <c r="O126" s="1">
        <v>2</v>
      </c>
      <c r="P126" s="1" t="s">
        <v>221</v>
      </c>
      <c r="Q126" s="1">
        <v>0</v>
      </c>
      <c r="R126" s="1" t="str">
        <f>IFERROR(VLOOKUP(Q126,dm_ts!$G$4:$H$9,2,0)," ")</f>
        <v xml:space="preserve"> </v>
      </c>
      <c r="U126" s="1">
        <v>0.01</v>
      </c>
      <c r="V126" s="1">
        <v>0.8</v>
      </c>
      <c r="W126" s="1">
        <v>300</v>
      </c>
      <c r="X126" s="1">
        <v>43269</v>
      </c>
      <c r="Y126" s="1">
        <v>43422</v>
      </c>
      <c r="Z126" s="1">
        <v>2</v>
      </c>
      <c r="AA126" s="1">
        <v>2</v>
      </c>
      <c r="AB126" s="1" t="str">
        <f>IFERROR(VLOOKUP(AA126,dm_ts!$G$12:$H$14,2,0)," ")</f>
        <v>Tiêu thụ nội địa</v>
      </c>
    </row>
    <row r="127" spans="1:28" x14ac:dyDescent="0.2">
      <c r="A127" s="1">
        <v>892</v>
      </c>
      <c r="B127" s="1" t="str">
        <f>VLOOKUP(A127,'[1]Danh muc huyen'!B$8:C$18,2,0)</f>
        <v xml:space="preserve">Huyện Châu Thành </v>
      </c>
      <c r="C127" s="1">
        <v>30616</v>
      </c>
      <c r="D127" s="7">
        <v>123</v>
      </c>
      <c r="E127" s="8" t="str">
        <f>VLOOKUP(C127,[1]DanhMuc_31_03_2012!B$7:C$173,2,0)</f>
        <v>Xã Vĩnh Lợi</v>
      </c>
      <c r="F127" s="8">
        <v>5</v>
      </c>
      <c r="G127" s="8" t="str">
        <f t="shared" si="2"/>
        <v>3061605</v>
      </c>
      <c r="H127" s="8" t="str">
        <f>VLOOKUP(VALUE(G127),[1]Danhmuc_31_3_2012!E$6:G$894,3,0)</f>
        <v>Ấp Hòa Lợi 3</v>
      </c>
      <c r="I127" s="8">
        <v>2</v>
      </c>
      <c r="J127" s="8" t="s">
        <v>143</v>
      </c>
      <c r="K127" s="8">
        <v>7</v>
      </c>
      <c r="L127" s="8" t="str">
        <f>IFERROR(VLOOKUP(K127,dm_ts!$B$3:$C$24,2,0)," ")</f>
        <v>Cá he, mè vinh</v>
      </c>
      <c r="M127" s="8">
        <v>2500</v>
      </c>
      <c r="N127" s="8">
        <v>1800</v>
      </c>
      <c r="O127" s="1">
        <v>2</v>
      </c>
      <c r="P127" s="1" t="s">
        <v>221</v>
      </c>
      <c r="Q127" s="1">
        <v>0</v>
      </c>
      <c r="R127" s="1" t="str">
        <f>IFERROR(VLOOKUP(Q127,dm_ts!$G$4:$H$9,2,0)," ")</f>
        <v xml:space="preserve"> </v>
      </c>
      <c r="U127" s="1">
        <v>0.04</v>
      </c>
      <c r="V127" s="1">
        <v>17</v>
      </c>
      <c r="W127" s="1">
        <v>200</v>
      </c>
      <c r="X127" s="1">
        <v>43269</v>
      </c>
      <c r="Y127" s="1">
        <v>43422</v>
      </c>
      <c r="Z127" s="1">
        <v>2</v>
      </c>
      <c r="AA127" s="1">
        <v>2</v>
      </c>
      <c r="AB127" s="1" t="str">
        <f>IFERROR(VLOOKUP(AA127,dm_ts!$G$12:$H$14,2,0)," ")</f>
        <v>Tiêu thụ nội địa</v>
      </c>
    </row>
    <row r="128" spans="1:28" x14ac:dyDescent="0.2">
      <c r="A128" s="1">
        <v>892</v>
      </c>
      <c r="B128" s="1" t="str">
        <f>VLOOKUP(A128,'[1]Danh muc huyen'!B$8:C$18,2,0)</f>
        <v xml:space="preserve">Huyện Châu Thành </v>
      </c>
      <c r="C128" s="1">
        <v>30616</v>
      </c>
      <c r="D128" s="7">
        <v>124</v>
      </c>
      <c r="E128" s="8" t="str">
        <f>VLOOKUP(C128,[1]DanhMuc_31_03_2012!B$7:C$173,2,0)</f>
        <v>Xã Vĩnh Lợi</v>
      </c>
      <c r="F128" s="8">
        <v>5</v>
      </c>
      <c r="G128" s="8" t="str">
        <f t="shared" si="2"/>
        <v>3061605</v>
      </c>
      <c r="H128" s="8" t="str">
        <f>VLOOKUP(VALUE(G128),[1]Danhmuc_31_3_2012!E$6:G$894,3,0)</f>
        <v>Ấp Hòa Lợi 3</v>
      </c>
      <c r="I128" s="8">
        <v>5</v>
      </c>
      <c r="J128" s="8" t="s">
        <v>23</v>
      </c>
      <c r="K128" s="8">
        <v>6</v>
      </c>
      <c r="L128" s="8" t="str">
        <f>IFERROR(VLOOKUP(K128,dm_ts!$B$3:$C$24,2,0)," ")</f>
        <v>Cá trê</v>
      </c>
      <c r="M128" s="8">
        <v>4500</v>
      </c>
      <c r="N128" s="8">
        <v>3700</v>
      </c>
      <c r="O128" s="1">
        <v>1</v>
      </c>
      <c r="P128" s="1" t="s">
        <v>223</v>
      </c>
      <c r="Q128" s="1">
        <v>0</v>
      </c>
      <c r="R128" s="1" t="str">
        <f>IFERROR(VLOOKUP(Q128,dm_ts!$G$4:$H$9,2,0)," ")</f>
        <v xml:space="preserve"> </v>
      </c>
      <c r="U128" s="1">
        <v>0.01</v>
      </c>
      <c r="V128" s="1">
        <v>17</v>
      </c>
      <c r="W128" s="1">
        <v>250</v>
      </c>
      <c r="X128" s="1">
        <v>43269</v>
      </c>
      <c r="Y128" s="1">
        <v>43422</v>
      </c>
      <c r="Z128" s="1">
        <v>2</v>
      </c>
      <c r="AA128" s="1">
        <v>2</v>
      </c>
      <c r="AB128" s="1" t="str">
        <f>IFERROR(VLOOKUP(AA128,dm_ts!$G$12:$H$14,2,0)," ")</f>
        <v>Tiêu thụ nội địa</v>
      </c>
    </row>
    <row r="129" spans="1:28" x14ac:dyDescent="0.2">
      <c r="A129" s="1">
        <v>892</v>
      </c>
      <c r="B129" s="1" t="str">
        <f>VLOOKUP(A129,'[1]Danh muc huyen'!B$8:C$18,2,0)</f>
        <v xml:space="preserve">Huyện Châu Thành </v>
      </c>
      <c r="C129" s="1">
        <v>30616</v>
      </c>
      <c r="D129" s="7">
        <v>125</v>
      </c>
      <c r="E129" s="8" t="str">
        <f>VLOOKUP(C129,[1]DanhMuc_31_03_2012!B$7:C$173,2,0)</f>
        <v>Xã Vĩnh Lợi</v>
      </c>
      <c r="F129" s="8">
        <v>5</v>
      </c>
      <c r="G129" s="8" t="str">
        <f t="shared" si="2"/>
        <v>3061605</v>
      </c>
      <c r="H129" s="8" t="str">
        <f>VLOOKUP(VALUE(G129),[1]Danhmuc_31_3_2012!E$6:G$894,3,0)</f>
        <v>Ấp Hòa Lợi 3</v>
      </c>
      <c r="I129" s="8">
        <v>1</v>
      </c>
      <c r="J129" s="8" t="s">
        <v>142</v>
      </c>
      <c r="K129" s="8">
        <v>4</v>
      </c>
      <c r="L129" s="8" t="str">
        <f>IFERROR(VLOOKUP(K129,dm_ts!$B$3:$C$24,2,0)," ")</f>
        <v>Cá rô phi</v>
      </c>
      <c r="M129" s="8">
        <v>500</v>
      </c>
      <c r="N129" s="8">
        <v>370</v>
      </c>
      <c r="O129" s="1">
        <v>2</v>
      </c>
      <c r="P129" s="1" t="s">
        <v>221</v>
      </c>
      <c r="Q129" s="1">
        <v>0</v>
      </c>
      <c r="R129" s="1" t="str">
        <f>IFERROR(VLOOKUP(Q129,dm_ts!$G$4:$H$9,2,0)," ")</f>
        <v xml:space="preserve"> </v>
      </c>
      <c r="U129" s="1">
        <v>0.01</v>
      </c>
      <c r="V129" s="1">
        <v>0.8</v>
      </c>
      <c r="W129" s="1">
        <v>300</v>
      </c>
      <c r="X129" s="1">
        <v>43269</v>
      </c>
      <c r="Y129" s="1">
        <v>43452</v>
      </c>
      <c r="Z129" s="1">
        <v>2</v>
      </c>
      <c r="AA129" s="1">
        <v>2</v>
      </c>
      <c r="AB129" s="1" t="str">
        <f>IFERROR(VLOOKUP(AA129,dm_ts!$G$12:$H$14,2,0)," ")</f>
        <v>Tiêu thụ nội địa</v>
      </c>
    </row>
    <row r="130" spans="1:28" x14ac:dyDescent="0.2">
      <c r="A130" s="1">
        <v>892</v>
      </c>
      <c r="B130" s="1" t="str">
        <f>VLOOKUP(A130,'[1]Danh muc huyen'!B$8:C$18,2,0)</f>
        <v xml:space="preserve">Huyện Châu Thành </v>
      </c>
      <c r="C130" s="1">
        <v>30616</v>
      </c>
      <c r="D130" s="7">
        <v>126</v>
      </c>
      <c r="E130" s="8" t="str">
        <f>VLOOKUP(C130,[1]DanhMuc_31_03_2012!B$7:C$173,2,0)</f>
        <v>Xã Vĩnh Lợi</v>
      </c>
      <c r="F130" s="8">
        <v>7</v>
      </c>
      <c r="G130" s="8" t="str">
        <f t="shared" si="2"/>
        <v>3061607</v>
      </c>
      <c r="H130" s="8" t="str">
        <f>VLOOKUP(VALUE(G130),[1]Danhmuc_31_3_2012!E$6:G$894,3,0)</f>
        <v>Ấp Hòa Lợi 4</v>
      </c>
      <c r="I130" s="8">
        <v>1</v>
      </c>
      <c r="J130" s="8" t="s">
        <v>145</v>
      </c>
      <c r="K130" s="8">
        <v>4</v>
      </c>
      <c r="L130" s="8" t="str">
        <f>IFERROR(VLOOKUP(K130,dm_ts!$B$3:$C$24,2,0)," ")</f>
        <v>Cá rô phi</v>
      </c>
      <c r="M130" s="8">
        <v>60</v>
      </c>
      <c r="N130" s="8">
        <v>40</v>
      </c>
      <c r="O130" s="1">
        <v>2</v>
      </c>
      <c r="P130" s="1" t="s">
        <v>221</v>
      </c>
      <c r="Q130" s="1">
        <v>0</v>
      </c>
      <c r="R130" s="1" t="str">
        <f>IFERROR(VLOOKUP(Q130,dm_ts!$G$4:$H$9,2,0)," ")</f>
        <v xml:space="preserve"> </v>
      </c>
      <c r="U130" s="1">
        <v>1E-3</v>
      </c>
      <c r="V130" s="1">
        <v>0.1</v>
      </c>
      <c r="W130" s="1">
        <v>200</v>
      </c>
      <c r="X130" s="1">
        <v>43269</v>
      </c>
      <c r="Y130" s="1">
        <v>43422</v>
      </c>
      <c r="Z130" s="1">
        <v>2</v>
      </c>
      <c r="AA130" s="1">
        <v>2</v>
      </c>
      <c r="AB130" s="1" t="str">
        <f>IFERROR(VLOOKUP(AA130,dm_ts!$G$12:$H$14,2,0)," ")</f>
        <v>Tiêu thụ nội địa</v>
      </c>
    </row>
    <row r="131" spans="1:28" x14ac:dyDescent="0.2">
      <c r="A131" s="1">
        <v>892</v>
      </c>
      <c r="B131" s="1" t="str">
        <f>VLOOKUP(A131,'[1]Danh muc huyen'!B$8:C$18,2,0)</f>
        <v xml:space="preserve">Huyện Châu Thành </v>
      </c>
      <c r="C131" s="1">
        <v>30619</v>
      </c>
      <c r="D131" s="7">
        <v>127</v>
      </c>
      <c r="E131" s="8" t="str">
        <f>VLOOKUP(C131,[1]DanhMuc_31_03_2012!B$7:C$173,2,0)</f>
        <v>Xã Vĩnh Nhuận</v>
      </c>
      <c r="F131" s="8">
        <v>1</v>
      </c>
      <c r="G131" s="8" t="str">
        <f t="shared" si="2"/>
        <v>3061901</v>
      </c>
      <c r="H131" s="8" t="str">
        <f>VLOOKUP(VALUE(G131),[1]Danhmuc_31_3_2012!E$6:G$894,3,0)</f>
        <v>Ấp Vĩnh Lợi</v>
      </c>
      <c r="I131" s="8">
        <v>1</v>
      </c>
      <c r="J131" s="8" t="s">
        <v>146</v>
      </c>
      <c r="K131" s="8">
        <v>3</v>
      </c>
      <c r="L131" s="8" t="str">
        <f>IFERROR(VLOOKUP(K131,dm_ts!$B$3:$C$24,2,0)," ")</f>
        <v>Cá lóc</v>
      </c>
      <c r="M131" s="8">
        <v>1000</v>
      </c>
      <c r="N131" s="8">
        <v>800</v>
      </c>
      <c r="O131" s="1">
        <v>1</v>
      </c>
      <c r="P131" s="1" t="s">
        <v>223</v>
      </c>
      <c r="Q131" s="1">
        <v>0</v>
      </c>
      <c r="R131" s="1" t="str">
        <f>IFERROR(VLOOKUP(Q131,dm_ts!$G$4:$H$9,2,0)," ")</f>
        <v xml:space="preserve"> </v>
      </c>
      <c r="U131" s="1">
        <v>0.01</v>
      </c>
      <c r="V131" s="1">
        <v>0.2</v>
      </c>
      <c r="W131" s="1">
        <v>300</v>
      </c>
      <c r="X131" s="1">
        <v>43299</v>
      </c>
      <c r="Y131" s="1">
        <v>43119</v>
      </c>
      <c r="Z131" s="1">
        <v>11</v>
      </c>
      <c r="AA131" s="1">
        <v>2</v>
      </c>
      <c r="AB131" s="1" t="str">
        <f>IFERROR(VLOOKUP(AA131,dm_ts!$G$12:$H$14,2,0)," ")</f>
        <v>Tiêu thụ nội địa</v>
      </c>
    </row>
    <row r="132" spans="1:28" x14ac:dyDescent="0.2">
      <c r="A132" s="1">
        <v>892</v>
      </c>
      <c r="B132" s="1" t="str">
        <f>VLOOKUP(A132,'[1]Danh muc huyen'!B$8:C$18,2,0)</f>
        <v xml:space="preserve">Huyện Châu Thành </v>
      </c>
      <c r="C132" s="1">
        <v>30619</v>
      </c>
      <c r="D132" s="7">
        <v>128</v>
      </c>
      <c r="E132" s="8" t="str">
        <f>VLOOKUP(C132,[1]DanhMuc_31_03_2012!B$7:C$173,2,0)</f>
        <v>Xã Vĩnh Nhuận</v>
      </c>
      <c r="F132" s="8">
        <v>7</v>
      </c>
      <c r="G132" s="8" t="str">
        <f t="shared" si="2"/>
        <v>3061907</v>
      </c>
      <c r="H132" s="8" t="str">
        <f>VLOOKUP(VALUE(G132),[1]Danhmuc_31_3_2012!E$6:G$894,3,0)</f>
        <v>Ấp Vĩnh Hòa 2</v>
      </c>
      <c r="I132" s="8">
        <v>1</v>
      </c>
      <c r="J132" s="8" t="s">
        <v>32</v>
      </c>
      <c r="K132" s="8">
        <v>3</v>
      </c>
      <c r="L132" s="8" t="str">
        <f>IFERROR(VLOOKUP(K132,dm_ts!$B$3:$C$24,2,0)," ")</f>
        <v>Cá lóc</v>
      </c>
      <c r="M132" s="8">
        <v>1000</v>
      </c>
      <c r="N132" s="8">
        <v>800</v>
      </c>
      <c r="O132" s="1">
        <v>1</v>
      </c>
      <c r="P132" s="1" t="s">
        <v>223</v>
      </c>
      <c r="Q132" s="1">
        <v>0</v>
      </c>
      <c r="R132" s="1" t="str">
        <f>IFERROR(VLOOKUP(Q132,dm_ts!$G$4:$H$9,2,0)," ")</f>
        <v xml:space="preserve"> </v>
      </c>
      <c r="U132" s="1">
        <v>0.01</v>
      </c>
      <c r="V132" s="1">
        <v>0.02</v>
      </c>
      <c r="W132" s="1">
        <v>300</v>
      </c>
      <c r="X132" s="1">
        <v>43422</v>
      </c>
      <c r="Y132" s="1">
        <v>43178</v>
      </c>
      <c r="Z132" s="1">
        <v>11</v>
      </c>
      <c r="AA132" s="1">
        <v>2</v>
      </c>
      <c r="AB132" s="1" t="str">
        <f>IFERROR(VLOOKUP(AA132,dm_ts!$G$12:$H$14,2,0)," ")</f>
        <v>Tiêu thụ nội địa</v>
      </c>
    </row>
    <row r="133" spans="1:28" x14ac:dyDescent="0.2">
      <c r="A133" s="1">
        <v>892</v>
      </c>
      <c r="B133" s="1" t="str">
        <f>VLOOKUP(A133,'[1]Danh muc huyen'!B$8:C$18,2,0)</f>
        <v xml:space="preserve">Huyện Châu Thành </v>
      </c>
      <c r="C133" s="1">
        <v>30619</v>
      </c>
      <c r="D133" s="7">
        <v>129</v>
      </c>
      <c r="E133" s="8" t="str">
        <f>VLOOKUP(C133,[1]DanhMuc_31_03_2012!B$7:C$173,2,0)</f>
        <v>Xã Vĩnh Nhuận</v>
      </c>
      <c r="F133" s="8">
        <v>11</v>
      </c>
      <c r="G133" s="8" t="str">
        <f t="shared" si="2"/>
        <v>3061911</v>
      </c>
      <c r="H133" s="8" t="str">
        <f>VLOOKUP(VALUE(G133),[1]Danhmuc_31_3_2012!E$6:G$894,3,0)</f>
        <v>Ấp Vĩnh Hiệp 2</v>
      </c>
      <c r="I133" s="8">
        <v>2</v>
      </c>
      <c r="J133" s="8" t="s">
        <v>38</v>
      </c>
      <c r="K133" s="8">
        <v>15</v>
      </c>
      <c r="L133" s="8" t="str">
        <f>IFERROR(VLOOKUP(K133,dm_ts!$B$3:$C$24,2,0)," ")</f>
        <v>Cá khác</v>
      </c>
      <c r="M133" s="8">
        <v>5000</v>
      </c>
      <c r="N133" s="8">
        <v>3000</v>
      </c>
      <c r="O133" s="1">
        <v>1</v>
      </c>
      <c r="P133" s="1" t="s">
        <v>223</v>
      </c>
      <c r="Q133" s="1">
        <v>0</v>
      </c>
      <c r="R133" s="1" t="str">
        <f>IFERROR(VLOOKUP(Q133,dm_ts!$G$4:$H$9,2,0)," ")</f>
        <v xml:space="preserve"> </v>
      </c>
      <c r="U133" s="1">
        <v>0.01</v>
      </c>
      <c r="V133" s="1">
        <v>4</v>
      </c>
      <c r="W133" s="1">
        <v>200</v>
      </c>
      <c r="X133" s="1">
        <v>43452</v>
      </c>
      <c r="Y133" s="1">
        <v>43239</v>
      </c>
      <c r="Z133" s="1">
        <v>1</v>
      </c>
      <c r="AA133" s="1">
        <v>2</v>
      </c>
      <c r="AB133" s="1" t="str">
        <f>IFERROR(VLOOKUP(AA133,dm_ts!$G$12:$H$14,2,0)," ")</f>
        <v>Tiêu thụ nội địa</v>
      </c>
    </row>
    <row r="134" spans="1:28" x14ac:dyDescent="0.2">
      <c r="A134" s="1">
        <v>892</v>
      </c>
      <c r="B134" s="1" t="str">
        <f>VLOOKUP(A134,'[1]Danh muc huyen'!B$8:C$18,2,0)</f>
        <v xml:space="preserve">Huyện Châu Thành </v>
      </c>
      <c r="C134" s="1">
        <v>30622</v>
      </c>
      <c r="D134" s="7">
        <v>130</v>
      </c>
      <c r="E134" s="8" t="str">
        <f>VLOOKUP(C134,[1]DanhMuc_31_03_2012!B$7:C$173,2,0)</f>
        <v>Xã Tân Phú</v>
      </c>
      <c r="F134" s="8">
        <v>1</v>
      </c>
      <c r="G134" s="8" t="str">
        <f t="shared" si="2"/>
        <v>3062201</v>
      </c>
      <c r="H134" s="8" t="str">
        <f>VLOOKUP(VALUE(G134),[1]Danhmuc_31_3_2012!E$6:G$894,3,0)</f>
        <v>Ấp Tân Thạnh</v>
      </c>
      <c r="I134" s="8">
        <v>1</v>
      </c>
      <c r="J134" s="8" t="s">
        <v>147</v>
      </c>
      <c r="K134" s="8">
        <v>4</v>
      </c>
      <c r="L134" s="8" t="str">
        <f>IFERROR(VLOOKUP(K134,dm_ts!$B$3:$C$24,2,0)," ")</f>
        <v>Cá rô phi</v>
      </c>
      <c r="M134" s="8">
        <v>1000</v>
      </c>
      <c r="N134" s="8">
        <v>700</v>
      </c>
      <c r="O134" s="1">
        <v>3</v>
      </c>
      <c r="P134" s="1" t="s">
        <v>220</v>
      </c>
      <c r="Q134" s="1">
        <v>0</v>
      </c>
      <c r="R134" s="1" t="str">
        <f>IFERROR(VLOOKUP(Q134,dm_ts!$G$4:$H$9,2,0)," ")</f>
        <v xml:space="preserve"> </v>
      </c>
      <c r="U134" s="1">
        <v>0.01</v>
      </c>
      <c r="V134" s="1">
        <v>0.8</v>
      </c>
      <c r="W134" s="1">
        <v>300</v>
      </c>
      <c r="X134" s="1">
        <v>43118</v>
      </c>
      <c r="Y134" s="1">
        <v>43209</v>
      </c>
      <c r="Z134" s="1">
        <v>0.4</v>
      </c>
      <c r="AA134" s="1">
        <v>2</v>
      </c>
      <c r="AB134" s="1" t="str">
        <f>IFERROR(VLOOKUP(AA134,dm_ts!$G$12:$H$14,2,0)," ")</f>
        <v>Tiêu thụ nội địa</v>
      </c>
    </row>
    <row r="135" spans="1:28" x14ac:dyDescent="0.2">
      <c r="A135" s="1">
        <v>892</v>
      </c>
      <c r="B135" s="1" t="str">
        <f>VLOOKUP(A135,'[1]Danh muc huyen'!B$8:C$18,2,0)</f>
        <v xml:space="preserve">Huyện Châu Thành </v>
      </c>
      <c r="C135" s="1">
        <v>30622</v>
      </c>
      <c r="D135" s="7">
        <v>131</v>
      </c>
      <c r="E135" s="8" t="str">
        <f>VLOOKUP(C135,[1]DanhMuc_31_03_2012!B$7:C$173,2,0)</f>
        <v>Xã Tân Phú</v>
      </c>
      <c r="F135" s="8">
        <v>3</v>
      </c>
      <c r="G135" s="8" t="str">
        <f t="shared" si="2"/>
        <v>3062203</v>
      </c>
      <c r="H135" s="8" t="str">
        <f>VLOOKUP(VALUE(G135),[1]Danhmuc_31_3_2012!E$6:G$894,3,0)</f>
        <v>Ấp Tân Lợi</v>
      </c>
      <c r="I135" s="8">
        <v>1</v>
      </c>
      <c r="J135" s="8" t="s">
        <v>148</v>
      </c>
      <c r="K135" s="8">
        <v>4</v>
      </c>
      <c r="L135" s="8" t="str">
        <f>IFERROR(VLOOKUP(K135,dm_ts!$B$3:$C$24,2,0)," ")</f>
        <v>Cá rô phi</v>
      </c>
      <c r="M135" s="8">
        <v>2000</v>
      </c>
      <c r="N135" s="8">
        <v>1600</v>
      </c>
      <c r="O135" s="1">
        <v>3</v>
      </c>
      <c r="P135" s="1" t="s">
        <v>220</v>
      </c>
      <c r="Q135" s="1">
        <v>0</v>
      </c>
      <c r="R135" s="1" t="str">
        <f>IFERROR(VLOOKUP(Q135,dm_ts!$G$4:$H$9,2,0)," ")</f>
        <v xml:space="preserve"> </v>
      </c>
      <c r="U135" s="1">
        <v>0.01</v>
      </c>
      <c r="V135" s="1">
        <v>1</v>
      </c>
      <c r="W135" s="1">
        <v>300</v>
      </c>
      <c r="X135" s="1">
        <v>43118</v>
      </c>
      <c r="Y135" s="1">
        <v>43300</v>
      </c>
      <c r="Z135" s="1">
        <v>0.2</v>
      </c>
      <c r="AA135" s="1">
        <v>2</v>
      </c>
      <c r="AB135" s="1" t="str">
        <f>IFERROR(VLOOKUP(AA135,dm_ts!$G$12:$H$14,2,0)," ")</f>
        <v>Tiêu thụ nội địa</v>
      </c>
    </row>
    <row r="136" spans="1:28" x14ac:dyDescent="0.2">
      <c r="A136" s="1">
        <v>892</v>
      </c>
      <c r="B136" s="1" t="str">
        <f>VLOOKUP(A136,'[1]Danh muc huyen'!B$8:C$18,2,0)</f>
        <v xml:space="preserve">Huyện Châu Thành </v>
      </c>
      <c r="C136" s="1">
        <v>30622</v>
      </c>
      <c r="D136" s="7">
        <v>132</v>
      </c>
      <c r="E136" s="8" t="str">
        <f>VLOOKUP(C136,[1]DanhMuc_31_03_2012!B$7:C$173,2,0)</f>
        <v>Xã Tân Phú</v>
      </c>
      <c r="F136" s="8">
        <v>3</v>
      </c>
      <c r="G136" s="8" t="str">
        <f t="shared" si="2"/>
        <v>3062203</v>
      </c>
      <c r="H136" s="8" t="str">
        <f>VLOOKUP(VALUE(G136),[1]Danhmuc_31_3_2012!E$6:G$894,3,0)</f>
        <v>Ấp Tân Lợi</v>
      </c>
      <c r="I136" s="8">
        <v>2</v>
      </c>
      <c r="J136" s="8" t="s">
        <v>149</v>
      </c>
      <c r="K136" s="8">
        <v>4</v>
      </c>
      <c r="L136" s="8" t="str">
        <f>IFERROR(VLOOKUP(K136,dm_ts!$B$3:$C$24,2,0)," ")</f>
        <v>Cá rô phi</v>
      </c>
      <c r="M136" s="8">
        <v>900</v>
      </c>
      <c r="N136" s="8">
        <v>700</v>
      </c>
      <c r="O136" s="1">
        <v>3</v>
      </c>
      <c r="P136" s="1" t="s">
        <v>220</v>
      </c>
      <c r="Q136" s="1">
        <v>0</v>
      </c>
      <c r="R136" s="1" t="str">
        <f>IFERROR(VLOOKUP(Q136,dm_ts!$G$4:$H$9,2,0)," ")</f>
        <v xml:space="preserve"> </v>
      </c>
      <c r="U136" s="1">
        <v>0.01</v>
      </c>
      <c r="V136" s="1">
        <v>0.8</v>
      </c>
      <c r="W136" s="1">
        <v>300</v>
      </c>
      <c r="X136" s="1">
        <v>43118</v>
      </c>
      <c r="Y136" s="1">
        <v>43300</v>
      </c>
      <c r="Z136" s="1">
        <v>2</v>
      </c>
      <c r="AA136" s="1">
        <v>2</v>
      </c>
      <c r="AB136" s="1" t="str">
        <f>IFERROR(VLOOKUP(AA136,dm_ts!$G$12:$H$14,2,0)," ")</f>
        <v>Tiêu thụ nội địa</v>
      </c>
    </row>
    <row r="137" spans="1:28" x14ac:dyDescent="0.2">
      <c r="A137" s="1">
        <v>892</v>
      </c>
      <c r="B137" s="1" t="str">
        <f>VLOOKUP(A137,'[1]Danh muc huyen'!B$8:C$18,2,0)</f>
        <v xml:space="preserve">Huyện Châu Thành </v>
      </c>
      <c r="C137" s="1">
        <v>30625</v>
      </c>
      <c r="D137" s="7">
        <v>133</v>
      </c>
      <c r="E137" s="8" t="str">
        <f>VLOOKUP(C137,[1]DanhMuc_31_03_2012!B$7:C$173,2,0)</f>
        <v>Xã Vĩnh Thành</v>
      </c>
      <c r="F137" s="8">
        <v>1</v>
      </c>
      <c r="G137" s="8" t="str">
        <f t="shared" si="2"/>
        <v>3062501</v>
      </c>
      <c r="H137" s="8" t="str">
        <f>VLOOKUP(VALUE(G137),[1]Danhmuc_31_3_2012!E$6:G$894,3,0)</f>
        <v>Ấp Đông Bình Nhất</v>
      </c>
      <c r="I137" s="8">
        <v>2</v>
      </c>
      <c r="J137" s="8" t="s">
        <v>151</v>
      </c>
      <c r="K137" s="8">
        <v>1</v>
      </c>
      <c r="L137" s="8" t="str">
        <f>IFERROR(VLOOKUP(K137,dm_ts!$B$3:$C$24,2,0)," ")</f>
        <v>Cá tra</v>
      </c>
      <c r="M137" s="8">
        <v>1500</v>
      </c>
      <c r="N137" s="8">
        <v>100</v>
      </c>
      <c r="O137" s="1">
        <v>2</v>
      </c>
      <c r="P137" s="1" t="s">
        <v>221</v>
      </c>
      <c r="Q137" s="1">
        <v>0</v>
      </c>
      <c r="R137" s="1" t="str">
        <f>IFERROR(VLOOKUP(Q137,dm_ts!$G$4:$H$9,2,0)," ")</f>
        <v xml:space="preserve"> </v>
      </c>
      <c r="U137" s="1">
        <v>0.01</v>
      </c>
      <c r="V137" s="1">
        <v>1.2</v>
      </c>
      <c r="W137" s="1">
        <v>300</v>
      </c>
      <c r="X137" s="1">
        <v>43361</v>
      </c>
      <c r="Y137" s="1">
        <v>43362</v>
      </c>
      <c r="Z137" s="1">
        <v>3</v>
      </c>
      <c r="AA137" s="1">
        <v>2</v>
      </c>
      <c r="AB137" s="1" t="str">
        <f>IFERROR(VLOOKUP(AA137,dm_ts!$G$12:$H$14,2,0)," ")</f>
        <v>Tiêu thụ nội địa</v>
      </c>
    </row>
    <row r="138" spans="1:28" x14ac:dyDescent="0.2">
      <c r="A138" s="1">
        <v>892</v>
      </c>
      <c r="B138" s="1" t="str">
        <f>VLOOKUP(A138,'[1]Danh muc huyen'!B$8:C$18,2,0)</f>
        <v xml:space="preserve">Huyện Châu Thành </v>
      </c>
      <c r="C138" s="1">
        <v>30625</v>
      </c>
      <c r="D138" s="7">
        <v>134</v>
      </c>
      <c r="E138" s="8" t="str">
        <f>VLOOKUP(C138,[1]DanhMuc_31_03_2012!B$7:C$173,2,0)</f>
        <v>Xã Vĩnh Thành</v>
      </c>
      <c r="F138" s="8">
        <v>1</v>
      </c>
      <c r="G138" s="8" t="str">
        <f t="shared" si="2"/>
        <v>3062501</v>
      </c>
      <c r="H138" s="8" t="str">
        <f>VLOOKUP(VALUE(G138),[1]Danhmuc_31_3_2012!E$6:G$894,3,0)</f>
        <v>Ấp Đông Bình Nhất</v>
      </c>
      <c r="I138" s="8">
        <v>6</v>
      </c>
      <c r="J138" s="8" t="s">
        <v>155</v>
      </c>
      <c r="K138" s="8">
        <v>5</v>
      </c>
      <c r="L138" s="8" t="str">
        <f>IFERROR(VLOOKUP(K138,dm_ts!$B$3:$C$24,2,0)," ")</f>
        <v>Cá điều hồng</v>
      </c>
      <c r="M138" s="8">
        <v>1000</v>
      </c>
      <c r="N138" s="8">
        <v>700</v>
      </c>
      <c r="O138" s="1">
        <v>2</v>
      </c>
      <c r="P138" s="1" t="s">
        <v>221</v>
      </c>
      <c r="Q138" s="1">
        <v>0</v>
      </c>
      <c r="R138" s="1" t="str">
        <f>IFERROR(VLOOKUP(Q138,dm_ts!$G$4:$H$9,2,0)," ")</f>
        <v xml:space="preserve"> </v>
      </c>
      <c r="U138" s="1">
        <v>0.01</v>
      </c>
      <c r="V138" s="1">
        <v>0.5</v>
      </c>
      <c r="W138" s="1">
        <v>500</v>
      </c>
      <c r="X138" s="1">
        <v>43208</v>
      </c>
      <c r="Y138" s="1">
        <v>43119</v>
      </c>
      <c r="Z138" s="1">
        <v>2</v>
      </c>
      <c r="AA138" s="1">
        <v>2</v>
      </c>
      <c r="AB138" s="1" t="str">
        <f>IFERROR(VLOOKUP(AA138,dm_ts!$G$12:$H$14,2,0)," ")</f>
        <v>Tiêu thụ nội địa</v>
      </c>
    </row>
    <row r="139" spans="1:28" x14ac:dyDescent="0.2">
      <c r="A139" s="1">
        <v>892</v>
      </c>
      <c r="B139" s="1" t="str">
        <f>VLOOKUP(A139,'[1]Danh muc huyen'!B$8:C$18,2,0)</f>
        <v xml:space="preserve">Huyện Châu Thành </v>
      </c>
      <c r="C139" s="1">
        <v>30625</v>
      </c>
      <c r="D139" s="7">
        <v>135</v>
      </c>
      <c r="E139" s="8" t="str">
        <f>VLOOKUP(C139,[1]DanhMuc_31_03_2012!B$7:C$173,2,0)</f>
        <v>Xã Vĩnh Thành</v>
      </c>
      <c r="F139" s="8">
        <v>1</v>
      </c>
      <c r="G139" s="8" t="str">
        <f t="shared" si="2"/>
        <v>3062501</v>
      </c>
      <c r="H139" s="8" t="str">
        <f>VLOOKUP(VALUE(G139),[1]Danhmuc_31_3_2012!E$6:G$894,3,0)</f>
        <v>Ấp Đông Bình Nhất</v>
      </c>
      <c r="I139" s="8">
        <v>7</v>
      </c>
      <c r="J139" s="8" t="s">
        <v>156</v>
      </c>
      <c r="K139" s="8">
        <v>1</v>
      </c>
      <c r="L139" s="8" t="str">
        <f>IFERROR(VLOOKUP(K139,dm_ts!$B$3:$C$24,2,0)," ")</f>
        <v>Cá tra</v>
      </c>
      <c r="M139" s="8">
        <v>1000</v>
      </c>
      <c r="N139" s="8">
        <v>700</v>
      </c>
      <c r="O139" s="1">
        <v>2</v>
      </c>
      <c r="P139" s="1" t="s">
        <v>221</v>
      </c>
      <c r="Q139" s="1">
        <v>0</v>
      </c>
      <c r="R139" s="1" t="str">
        <f>IFERROR(VLOOKUP(Q139,dm_ts!$G$4:$H$9,2,0)," ")</f>
        <v xml:space="preserve"> </v>
      </c>
      <c r="U139" s="1">
        <v>0.01</v>
      </c>
      <c r="V139" s="1">
        <v>0.5</v>
      </c>
      <c r="W139" s="1">
        <v>300</v>
      </c>
      <c r="X139" s="1">
        <v>43330</v>
      </c>
      <c r="Y139" s="1">
        <v>43270</v>
      </c>
      <c r="Z139" s="1">
        <v>2</v>
      </c>
      <c r="AA139" s="1">
        <v>2</v>
      </c>
      <c r="AB139" s="1" t="str">
        <f>IFERROR(VLOOKUP(AA139,dm_ts!$G$12:$H$14,2,0)," ")</f>
        <v>Tiêu thụ nội địa</v>
      </c>
    </row>
    <row r="140" spans="1:28" x14ac:dyDescent="0.2">
      <c r="A140" s="1">
        <v>892</v>
      </c>
      <c r="B140" s="1" t="str">
        <f>VLOOKUP(A140,'[1]Danh muc huyen'!B$8:C$18,2,0)</f>
        <v xml:space="preserve">Huyện Châu Thành </v>
      </c>
      <c r="C140" s="1">
        <v>30625</v>
      </c>
      <c r="D140" s="7">
        <v>136</v>
      </c>
      <c r="E140" s="8" t="str">
        <f>VLOOKUP(C140,[1]DanhMuc_31_03_2012!B$7:C$173,2,0)</f>
        <v>Xã Vĩnh Thành</v>
      </c>
      <c r="F140" s="8">
        <v>1</v>
      </c>
      <c r="G140" s="8" t="str">
        <f t="shared" si="2"/>
        <v>3062501</v>
      </c>
      <c r="H140" s="8" t="str">
        <f>VLOOKUP(VALUE(G140),[1]Danhmuc_31_3_2012!E$6:G$894,3,0)</f>
        <v>Ấp Đông Bình Nhất</v>
      </c>
      <c r="I140" s="8">
        <v>5</v>
      </c>
      <c r="J140" s="8" t="s">
        <v>154</v>
      </c>
      <c r="K140" s="8">
        <v>1</v>
      </c>
      <c r="L140" s="8" t="str">
        <f>IFERROR(VLOOKUP(K140,dm_ts!$B$3:$C$24,2,0)," ")</f>
        <v>Cá tra</v>
      </c>
      <c r="M140" s="8">
        <v>500</v>
      </c>
      <c r="N140" s="8">
        <v>350</v>
      </c>
      <c r="O140" s="1">
        <v>2</v>
      </c>
      <c r="P140" s="1" t="s">
        <v>221</v>
      </c>
      <c r="Q140" s="1">
        <v>0</v>
      </c>
      <c r="R140" s="1" t="str">
        <f>IFERROR(VLOOKUP(Q140,dm_ts!$G$4:$H$9,2,0)," ")</f>
        <v xml:space="preserve"> </v>
      </c>
      <c r="U140" s="1">
        <v>0.01</v>
      </c>
      <c r="V140" s="1">
        <v>0.4</v>
      </c>
      <c r="W140" s="1">
        <v>150</v>
      </c>
      <c r="X140" s="1">
        <v>43391</v>
      </c>
      <c r="Y140" s="1">
        <v>43331</v>
      </c>
      <c r="Z140" s="1">
        <v>3</v>
      </c>
      <c r="AA140" s="1">
        <v>2</v>
      </c>
      <c r="AB140" s="1" t="str">
        <f>IFERROR(VLOOKUP(AA140,dm_ts!$G$12:$H$14,2,0)," ")</f>
        <v>Tiêu thụ nội địa</v>
      </c>
    </row>
    <row r="141" spans="1:28" x14ac:dyDescent="0.2">
      <c r="A141" s="1">
        <v>892</v>
      </c>
      <c r="B141" s="1" t="str">
        <f>VLOOKUP(A141,'[1]Danh muc huyen'!B$8:C$18,2,0)</f>
        <v xml:space="preserve">Huyện Châu Thành </v>
      </c>
      <c r="C141" s="1">
        <v>30625</v>
      </c>
      <c r="D141" s="7">
        <v>137</v>
      </c>
      <c r="E141" s="8" t="str">
        <f>VLOOKUP(C141,[1]DanhMuc_31_03_2012!B$7:C$173,2,0)</f>
        <v>Xã Vĩnh Thành</v>
      </c>
      <c r="F141" s="8">
        <v>1</v>
      </c>
      <c r="G141" s="8" t="str">
        <f t="shared" si="2"/>
        <v>3062501</v>
      </c>
      <c r="H141" s="8" t="str">
        <f>VLOOKUP(VALUE(G141),[1]Danhmuc_31_3_2012!E$6:G$894,3,0)</f>
        <v>Ấp Đông Bình Nhất</v>
      </c>
      <c r="I141" s="8">
        <v>3</v>
      </c>
      <c r="J141" s="8" t="s">
        <v>152</v>
      </c>
      <c r="K141" s="8">
        <v>3</v>
      </c>
      <c r="L141" s="8" t="str">
        <f>IFERROR(VLOOKUP(K141,dm_ts!$B$3:$C$24,2,0)," ")</f>
        <v>Cá lóc</v>
      </c>
      <c r="M141" s="8">
        <v>500</v>
      </c>
      <c r="N141" s="8">
        <v>350</v>
      </c>
      <c r="O141" s="1">
        <v>2</v>
      </c>
      <c r="P141" s="1" t="s">
        <v>221</v>
      </c>
      <c r="Q141" s="1">
        <v>0</v>
      </c>
      <c r="R141" s="1" t="str">
        <f>IFERROR(VLOOKUP(Q141,dm_ts!$G$4:$H$9,2,0)," ")</f>
        <v xml:space="preserve"> </v>
      </c>
      <c r="U141" s="1">
        <v>0.01</v>
      </c>
      <c r="V141" s="1">
        <v>0.08</v>
      </c>
      <c r="W141" s="1">
        <v>300</v>
      </c>
      <c r="X141" s="1">
        <v>43391</v>
      </c>
      <c r="Y141" s="1">
        <v>43178</v>
      </c>
      <c r="Z141" s="1">
        <v>12</v>
      </c>
      <c r="AA141" s="1">
        <v>2</v>
      </c>
      <c r="AB141" s="1" t="str">
        <f>IFERROR(VLOOKUP(AA141,dm_ts!$G$12:$H$14,2,0)," ")</f>
        <v>Tiêu thụ nội địa</v>
      </c>
    </row>
    <row r="142" spans="1:28" x14ac:dyDescent="0.2">
      <c r="A142" s="1">
        <v>892</v>
      </c>
      <c r="B142" s="1" t="str">
        <f>VLOOKUP(A142,'[1]Danh muc huyen'!B$8:C$18,2,0)</f>
        <v xml:space="preserve">Huyện Châu Thành </v>
      </c>
      <c r="C142" s="1">
        <v>30625</v>
      </c>
      <c r="D142" s="7">
        <v>138</v>
      </c>
      <c r="E142" s="8" t="str">
        <f>VLOOKUP(C142,[1]DanhMuc_31_03_2012!B$7:C$173,2,0)</f>
        <v>Xã Vĩnh Thành</v>
      </c>
      <c r="F142" s="8">
        <v>1</v>
      </c>
      <c r="G142" s="8" t="str">
        <f t="shared" si="2"/>
        <v>3062501</v>
      </c>
      <c r="H142" s="8" t="str">
        <f>VLOOKUP(VALUE(G142),[1]Danhmuc_31_3_2012!E$6:G$894,3,0)</f>
        <v>Ấp Đông Bình Nhất</v>
      </c>
      <c r="I142" s="8">
        <v>4</v>
      </c>
      <c r="J142" s="8" t="s">
        <v>153</v>
      </c>
      <c r="K142" s="8">
        <v>1</v>
      </c>
      <c r="L142" s="8" t="str">
        <f>IFERROR(VLOOKUP(K142,dm_ts!$B$3:$C$24,2,0)," ")</f>
        <v>Cá tra</v>
      </c>
      <c r="M142" s="8">
        <v>2000</v>
      </c>
      <c r="N142" s="8">
        <v>1200</v>
      </c>
      <c r="O142" s="1">
        <v>2</v>
      </c>
      <c r="P142" s="1" t="s">
        <v>221</v>
      </c>
      <c r="Q142" s="1">
        <v>0</v>
      </c>
      <c r="R142" s="1" t="str">
        <f>IFERROR(VLOOKUP(Q142,dm_ts!$G$4:$H$9,2,0)," ")</f>
        <v xml:space="preserve"> </v>
      </c>
      <c r="U142" s="1">
        <v>0.01</v>
      </c>
      <c r="V142" s="1">
        <v>1</v>
      </c>
      <c r="W142" s="1">
        <v>600</v>
      </c>
      <c r="X142" s="1">
        <v>43299</v>
      </c>
      <c r="Y142" s="1">
        <v>43239</v>
      </c>
      <c r="Z142" s="1">
        <v>3</v>
      </c>
      <c r="AA142" s="1">
        <v>2</v>
      </c>
      <c r="AB142" s="1" t="str">
        <f>IFERROR(VLOOKUP(AA142,dm_ts!$G$12:$H$14,2,0)," ")</f>
        <v>Tiêu thụ nội địa</v>
      </c>
    </row>
    <row r="143" spans="1:28" x14ac:dyDescent="0.2">
      <c r="A143" s="1">
        <v>892</v>
      </c>
      <c r="B143" s="1" t="str">
        <f>VLOOKUP(A143,'[1]Danh muc huyen'!B$8:C$18,2,0)</f>
        <v xml:space="preserve">Huyện Châu Thành </v>
      </c>
      <c r="C143" s="1">
        <v>30625</v>
      </c>
      <c r="D143" s="7">
        <v>139</v>
      </c>
      <c r="E143" s="8" t="str">
        <f>VLOOKUP(C143,[1]DanhMuc_31_03_2012!B$7:C$173,2,0)</f>
        <v>Xã Vĩnh Thành</v>
      </c>
      <c r="F143" s="8">
        <v>1</v>
      </c>
      <c r="G143" s="8" t="str">
        <f t="shared" si="2"/>
        <v>3062501</v>
      </c>
      <c r="H143" s="8" t="str">
        <f>VLOOKUP(VALUE(G143),[1]Danhmuc_31_3_2012!E$6:G$894,3,0)</f>
        <v>Ấp Đông Bình Nhất</v>
      </c>
      <c r="I143" s="8">
        <v>1</v>
      </c>
      <c r="J143" s="8" t="s">
        <v>150</v>
      </c>
      <c r="K143" s="8">
        <v>1</v>
      </c>
      <c r="L143" s="8" t="str">
        <f>IFERROR(VLOOKUP(K143,dm_ts!$B$3:$C$24,2,0)," ")</f>
        <v>Cá tra</v>
      </c>
      <c r="M143" s="8">
        <v>1000</v>
      </c>
      <c r="N143" s="8">
        <v>700</v>
      </c>
      <c r="O143" s="1">
        <v>2</v>
      </c>
      <c r="P143" s="1" t="s">
        <v>221</v>
      </c>
      <c r="Q143" s="1">
        <v>0</v>
      </c>
      <c r="R143" s="1" t="str">
        <f>IFERROR(VLOOKUP(Q143,dm_ts!$G$4:$H$9,2,0)," ")</f>
        <v xml:space="preserve"> </v>
      </c>
      <c r="U143" s="1">
        <v>0.01</v>
      </c>
      <c r="V143" s="1">
        <v>0.8</v>
      </c>
      <c r="W143" s="1">
        <v>800</v>
      </c>
      <c r="X143" s="1">
        <v>43299</v>
      </c>
      <c r="Y143" s="1">
        <v>43150</v>
      </c>
      <c r="Z143" s="1">
        <v>5</v>
      </c>
      <c r="AA143" s="1">
        <v>2</v>
      </c>
      <c r="AB143" s="1" t="str">
        <f>IFERROR(VLOOKUP(AA143,dm_ts!$G$12:$H$14,2,0)," ")</f>
        <v>Tiêu thụ nội địa</v>
      </c>
    </row>
    <row r="144" spans="1:28" x14ac:dyDescent="0.2">
      <c r="A144" s="1">
        <v>892</v>
      </c>
      <c r="B144" s="1" t="str">
        <f>VLOOKUP(A144,'[1]Danh muc huyen'!B$8:C$18,2,0)</f>
        <v xml:space="preserve">Huyện Châu Thành </v>
      </c>
      <c r="C144" s="1">
        <v>30625</v>
      </c>
      <c r="D144" s="7">
        <v>140</v>
      </c>
      <c r="E144" s="8" t="str">
        <f>VLOOKUP(C144,[1]DanhMuc_31_03_2012!B$7:C$173,2,0)</f>
        <v>Xã Vĩnh Thành</v>
      </c>
      <c r="F144" s="8">
        <v>3</v>
      </c>
      <c r="G144" s="8" t="str">
        <f t="shared" si="2"/>
        <v>3062503</v>
      </c>
      <c r="H144" s="8" t="str">
        <f>VLOOKUP(VALUE(G144),[1]Danhmuc_31_3_2012!E$6:G$894,3,0)</f>
        <v>Ấp Đông Bình Trạch</v>
      </c>
      <c r="I144" s="8">
        <v>1</v>
      </c>
      <c r="J144" s="8" t="s">
        <v>157</v>
      </c>
      <c r="K144" s="8">
        <v>5</v>
      </c>
      <c r="L144" s="8" t="str">
        <f>IFERROR(VLOOKUP(K144,dm_ts!$B$3:$C$24,2,0)," ")</f>
        <v>Cá điều hồng</v>
      </c>
      <c r="M144" s="8">
        <v>2000</v>
      </c>
      <c r="N144" s="8">
        <v>1000</v>
      </c>
      <c r="O144" s="1">
        <v>2</v>
      </c>
      <c r="P144" s="1" t="s">
        <v>221</v>
      </c>
      <c r="Q144" s="1">
        <v>0</v>
      </c>
      <c r="R144" s="1" t="str">
        <f>IFERROR(VLOOKUP(Q144,dm_ts!$G$4:$H$9,2,0)," ")</f>
        <v xml:space="preserve"> </v>
      </c>
      <c r="U144" s="1">
        <v>0.01</v>
      </c>
      <c r="V144" s="1">
        <v>0.5</v>
      </c>
      <c r="W144" s="1">
        <v>450</v>
      </c>
      <c r="X144" s="1">
        <v>43299</v>
      </c>
      <c r="Y144" s="1">
        <v>43119</v>
      </c>
      <c r="Z144" s="1">
        <v>4</v>
      </c>
      <c r="AA144" s="1">
        <v>2</v>
      </c>
      <c r="AB144" s="1" t="str">
        <f>IFERROR(VLOOKUP(AA144,dm_ts!$G$12:$H$14,2,0)," ")</f>
        <v>Tiêu thụ nội địa</v>
      </c>
    </row>
    <row r="145" spans="1:28" x14ac:dyDescent="0.2">
      <c r="A145" s="1">
        <v>892</v>
      </c>
      <c r="B145" s="1" t="str">
        <f>VLOOKUP(A145,'[1]Danh muc huyen'!B$8:C$18,2,0)</f>
        <v xml:space="preserve">Huyện Châu Thành </v>
      </c>
      <c r="C145" s="1">
        <v>30625</v>
      </c>
      <c r="D145" s="7">
        <v>141</v>
      </c>
      <c r="E145" s="8" t="str">
        <f>VLOOKUP(C145,[1]DanhMuc_31_03_2012!B$7:C$173,2,0)</f>
        <v>Xã Vĩnh Thành</v>
      </c>
      <c r="F145" s="8">
        <v>3</v>
      </c>
      <c r="G145" s="8" t="str">
        <f t="shared" si="2"/>
        <v>3062503</v>
      </c>
      <c r="H145" s="8" t="str">
        <f>VLOOKUP(VALUE(G145),[1]Danhmuc_31_3_2012!E$6:G$894,3,0)</f>
        <v>Ấp Đông Bình Trạch</v>
      </c>
      <c r="I145" s="8">
        <v>2</v>
      </c>
      <c r="J145" s="8" t="s">
        <v>158</v>
      </c>
      <c r="K145" s="8">
        <v>1</v>
      </c>
      <c r="L145" s="8" t="str">
        <f>IFERROR(VLOOKUP(K145,dm_ts!$B$3:$C$24,2,0)," ")</f>
        <v>Cá tra</v>
      </c>
      <c r="M145" s="8">
        <v>2500</v>
      </c>
      <c r="N145" s="8">
        <v>1500</v>
      </c>
      <c r="O145" s="1">
        <v>2</v>
      </c>
      <c r="P145" s="1" t="s">
        <v>221</v>
      </c>
      <c r="Q145" s="1">
        <v>0</v>
      </c>
      <c r="R145" s="1" t="str">
        <f>IFERROR(VLOOKUP(Q145,dm_ts!$G$4:$H$9,2,0)," ")</f>
        <v xml:space="preserve"> </v>
      </c>
      <c r="U145" s="1">
        <v>0.01</v>
      </c>
      <c r="V145" s="1">
        <v>1</v>
      </c>
      <c r="W145" s="1">
        <v>100</v>
      </c>
      <c r="X145" s="1">
        <v>43391</v>
      </c>
      <c r="Y145" s="1">
        <v>43270</v>
      </c>
      <c r="Z145" s="1">
        <v>20</v>
      </c>
      <c r="AA145" s="1">
        <v>2</v>
      </c>
      <c r="AB145" s="1" t="str">
        <f>IFERROR(VLOOKUP(AA145,dm_ts!$G$12:$H$14,2,0)," ")</f>
        <v>Tiêu thụ nội địa</v>
      </c>
    </row>
    <row r="146" spans="1:28" x14ac:dyDescent="0.2">
      <c r="A146" s="1">
        <v>892</v>
      </c>
      <c r="B146" s="1" t="str">
        <f>VLOOKUP(A146,'[1]Danh muc huyen'!B$8:C$18,2,0)</f>
        <v xml:space="preserve">Huyện Châu Thành </v>
      </c>
      <c r="C146" s="1">
        <v>30625</v>
      </c>
      <c r="D146" s="7">
        <v>142</v>
      </c>
      <c r="E146" s="8" t="str">
        <f>VLOOKUP(C146,[1]DanhMuc_31_03_2012!B$7:C$173,2,0)</f>
        <v>Xã Vĩnh Thành</v>
      </c>
      <c r="F146" s="8">
        <v>5</v>
      </c>
      <c r="G146" s="8" t="str">
        <f t="shared" si="2"/>
        <v>3062505</v>
      </c>
      <c r="H146" s="8" t="str">
        <f>VLOOKUP(VALUE(G146),[1]Danhmuc_31_3_2012!E$6:G$894,3,0)</f>
        <v>Ấp Trung Thành</v>
      </c>
      <c r="I146" s="8">
        <v>2</v>
      </c>
      <c r="J146" s="8" t="s">
        <v>159</v>
      </c>
      <c r="K146" s="8">
        <v>1</v>
      </c>
      <c r="L146" s="8" t="str">
        <f>IFERROR(VLOOKUP(K146,dm_ts!$B$3:$C$24,2,0)," ")</f>
        <v>Cá tra</v>
      </c>
      <c r="M146" s="8">
        <v>1000</v>
      </c>
      <c r="N146" s="8">
        <v>700</v>
      </c>
      <c r="O146" s="1">
        <v>3</v>
      </c>
      <c r="P146" s="1" t="s">
        <v>220</v>
      </c>
      <c r="Q146" s="1">
        <v>0</v>
      </c>
      <c r="R146" s="1" t="str">
        <f>IFERROR(VLOOKUP(Q146,dm_ts!$G$4:$H$9,2,0)," ")</f>
        <v xml:space="preserve"> </v>
      </c>
      <c r="U146" s="1">
        <v>0.01</v>
      </c>
      <c r="V146" s="1">
        <v>0.5</v>
      </c>
      <c r="W146" s="1">
        <v>600</v>
      </c>
      <c r="X146" s="1">
        <v>43269</v>
      </c>
      <c r="Y146" s="1">
        <v>43209</v>
      </c>
      <c r="Z146" s="1">
        <v>1</v>
      </c>
      <c r="AA146" s="1">
        <v>2</v>
      </c>
      <c r="AB146" s="1" t="str">
        <f>IFERROR(VLOOKUP(AA146,dm_ts!$G$12:$H$14,2,0)," ")</f>
        <v>Tiêu thụ nội địa</v>
      </c>
    </row>
    <row r="147" spans="1:28" x14ac:dyDescent="0.2">
      <c r="A147" s="1">
        <v>892</v>
      </c>
      <c r="B147" s="1" t="str">
        <f>VLOOKUP(A147,'[1]Danh muc huyen'!B$8:C$18,2,0)</f>
        <v xml:space="preserve">Huyện Châu Thành </v>
      </c>
      <c r="C147" s="1">
        <v>30625</v>
      </c>
      <c r="D147" s="7">
        <v>143</v>
      </c>
      <c r="E147" s="8" t="str">
        <f>VLOOKUP(C147,[1]DanhMuc_31_03_2012!B$7:C$173,2,0)</f>
        <v>Xã Vĩnh Thành</v>
      </c>
      <c r="F147" s="8">
        <v>5</v>
      </c>
      <c r="G147" s="8" t="str">
        <f t="shared" si="2"/>
        <v>3062505</v>
      </c>
      <c r="H147" s="8" t="str">
        <f>VLOOKUP(VALUE(G147),[1]Danhmuc_31_3_2012!E$6:G$894,3,0)</f>
        <v>Ấp Trung Thành</v>
      </c>
      <c r="I147" s="8">
        <v>1</v>
      </c>
      <c r="J147" s="8" t="s">
        <v>31</v>
      </c>
      <c r="K147" s="8">
        <v>11</v>
      </c>
      <c r="L147" s="8" t="str">
        <f>IFERROR(VLOOKUP(K147,dm_ts!$B$3:$C$24,2,0)," ")</f>
        <v>Cá chép giòn</v>
      </c>
      <c r="M147" s="8">
        <v>3000</v>
      </c>
      <c r="N147" s="8">
        <v>2000</v>
      </c>
      <c r="O147" s="1">
        <v>2</v>
      </c>
      <c r="P147" s="1" t="s">
        <v>221</v>
      </c>
      <c r="Q147" s="1">
        <v>0</v>
      </c>
      <c r="R147" s="1" t="str">
        <f>IFERROR(VLOOKUP(Q147,dm_ts!$G$4:$H$9,2,0)," ")</f>
        <v xml:space="preserve"> </v>
      </c>
      <c r="U147" s="1">
        <v>0.01</v>
      </c>
      <c r="V147" s="1">
        <v>0.6</v>
      </c>
      <c r="W147" s="1">
        <v>500</v>
      </c>
      <c r="X147" s="1">
        <v>43299</v>
      </c>
      <c r="Y147" s="1">
        <v>43119</v>
      </c>
      <c r="Z147" s="1">
        <v>3</v>
      </c>
      <c r="AA147" s="1">
        <v>2</v>
      </c>
      <c r="AB147" s="1" t="str">
        <f>IFERROR(VLOOKUP(AA147,dm_ts!$G$12:$H$14,2,0)," ")</f>
        <v>Tiêu thụ nội địa</v>
      </c>
    </row>
    <row r="148" spans="1:28" x14ac:dyDescent="0.2">
      <c r="A148" s="1">
        <v>892</v>
      </c>
      <c r="B148" s="1" t="str">
        <f>VLOOKUP(A148,'[1]Danh muc huyen'!B$8:C$18,2,0)</f>
        <v xml:space="preserve">Huyện Châu Thành </v>
      </c>
      <c r="C148" s="1">
        <v>30625</v>
      </c>
      <c r="D148" s="7">
        <v>144</v>
      </c>
      <c r="E148" s="8" t="str">
        <f>VLOOKUP(C148,[1]DanhMuc_31_03_2012!B$7:C$173,2,0)</f>
        <v>Xã Vĩnh Thành</v>
      </c>
      <c r="F148" s="8">
        <v>7</v>
      </c>
      <c r="G148" s="8" t="str">
        <f t="shared" si="2"/>
        <v>3062507</v>
      </c>
      <c r="H148" s="8" t="str">
        <f>VLOOKUP(VALUE(G148),[1]Danhmuc_31_3_2012!E$6:G$894,3,0)</f>
        <v>Ấp Tân Thành</v>
      </c>
      <c r="I148" s="8">
        <v>8</v>
      </c>
      <c r="J148" s="8" t="s">
        <v>166</v>
      </c>
      <c r="K148" s="8">
        <v>4</v>
      </c>
      <c r="L148" s="8" t="str">
        <f>IFERROR(VLOOKUP(K148,dm_ts!$B$3:$C$24,2,0)," ")</f>
        <v>Cá rô phi</v>
      </c>
      <c r="M148" s="8">
        <v>1300</v>
      </c>
      <c r="N148" s="8">
        <v>800</v>
      </c>
      <c r="O148" s="1">
        <v>2</v>
      </c>
      <c r="P148" s="1" t="s">
        <v>221</v>
      </c>
      <c r="Q148" s="1">
        <v>0</v>
      </c>
      <c r="R148" s="1" t="str">
        <f>IFERROR(VLOOKUP(Q148,dm_ts!$G$4:$H$9,2,0)," ")</f>
        <v xml:space="preserve"> </v>
      </c>
      <c r="U148" s="1">
        <v>0.01</v>
      </c>
      <c r="V148" s="1">
        <v>0.5</v>
      </c>
      <c r="W148" s="1">
        <v>300</v>
      </c>
      <c r="X148" s="1">
        <v>43330</v>
      </c>
      <c r="Y148" s="1">
        <v>43239</v>
      </c>
      <c r="Z148" s="1">
        <v>4</v>
      </c>
      <c r="AA148" s="1">
        <v>2</v>
      </c>
      <c r="AB148" s="1" t="str">
        <f>IFERROR(VLOOKUP(AA148,dm_ts!$G$12:$H$14,2,0)," ")</f>
        <v>Tiêu thụ nội địa</v>
      </c>
    </row>
    <row r="149" spans="1:28" x14ac:dyDescent="0.2">
      <c r="A149" s="1">
        <v>892</v>
      </c>
      <c r="B149" s="1" t="str">
        <f>VLOOKUP(A149,'[1]Danh muc huyen'!B$8:C$18,2,0)</f>
        <v xml:space="preserve">Huyện Châu Thành </v>
      </c>
      <c r="C149" s="1">
        <v>30625</v>
      </c>
      <c r="D149" s="7">
        <v>145</v>
      </c>
      <c r="E149" s="8" t="str">
        <f>VLOOKUP(C149,[1]DanhMuc_31_03_2012!B$7:C$173,2,0)</f>
        <v>Xã Vĩnh Thành</v>
      </c>
      <c r="F149" s="8">
        <v>7</v>
      </c>
      <c r="G149" s="8" t="str">
        <f t="shared" si="2"/>
        <v>3062507</v>
      </c>
      <c r="H149" s="8" t="str">
        <f>VLOOKUP(VALUE(G149),[1]Danhmuc_31_3_2012!E$6:G$894,3,0)</f>
        <v>Ấp Tân Thành</v>
      </c>
      <c r="I149" s="8">
        <v>6</v>
      </c>
      <c r="J149" s="8" t="s">
        <v>164</v>
      </c>
      <c r="K149" s="8">
        <v>4</v>
      </c>
      <c r="L149" s="8" t="str">
        <f>IFERROR(VLOOKUP(K149,dm_ts!$B$3:$C$24,2,0)," ")</f>
        <v>Cá rô phi</v>
      </c>
      <c r="M149" s="8">
        <v>1300</v>
      </c>
      <c r="N149" s="8">
        <v>900</v>
      </c>
      <c r="O149" s="1">
        <v>2</v>
      </c>
      <c r="P149" s="1" t="s">
        <v>221</v>
      </c>
      <c r="Q149" s="1">
        <v>0</v>
      </c>
      <c r="R149" s="1" t="str">
        <f>IFERROR(VLOOKUP(Q149,dm_ts!$G$4:$H$9,2,0)," ")</f>
        <v xml:space="preserve"> </v>
      </c>
      <c r="U149" s="1">
        <v>0.01</v>
      </c>
      <c r="V149" s="1">
        <v>0.05</v>
      </c>
      <c r="W149" s="1">
        <v>100</v>
      </c>
      <c r="X149" s="1">
        <v>43391</v>
      </c>
      <c r="Y149" s="1">
        <v>43270</v>
      </c>
      <c r="Z149" s="1">
        <v>6</v>
      </c>
      <c r="AA149" s="1">
        <v>2</v>
      </c>
      <c r="AB149" s="1" t="str">
        <f>IFERROR(VLOOKUP(AA149,dm_ts!$G$12:$H$14,2,0)," ")</f>
        <v>Tiêu thụ nội địa</v>
      </c>
    </row>
    <row r="150" spans="1:28" x14ac:dyDescent="0.2">
      <c r="A150" s="1">
        <v>892</v>
      </c>
      <c r="B150" s="1" t="str">
        <f>VLOOKUP(A150,'[1]Danh muc huyen'!B$8:C$18,2,0)</f>
        <v xml:space="preserve">Huyện Châu Thành </v>
      </c>
      <c r="C150" s="1">
        <v>30625</v>
      </c>
      <c r="D150" s="7">
        <v>146</v>
      </c>
      <c r="E150" s="8" t="str">
        <f>VLOOKUP(C150,[1]DanhMuc_31_03_2012!B$7:C$173,2,0)</f>
        <v>Xã Vĩnh Thành</v>
      </c>
      <c r="F150" s="8">
        <v>7</v>
      </c>
      <c r="G150" s="8" t="str">
        <f t="shared" si="2"/>
        <v>3062507</v>
      </c>
      <c r="H150" s="8" t="str">
        <f>VLOOKUP(VALUE(G150),[1]Danhmuc_31_3_2012!E$6:G$894,3,0)</f>
        <v>Ấp Tân Thành</v>
      </c>
      <c r="I150" s="8">
        <v>9</v>
      </c>
      <c r="J150" s="8" t="s">
        <v>26</v>
      </c>
      <c r="K150" s="8">
        <v>6</v>
      </c>
      <c r="L150" s="8" t="str">
        <f>IFERROR(VLOOKUP(K150,dm_ts!$B$3:$C$24,2,0)," ")</f>
        <v>Cá trê</v>
      </c>
      <c r="M150" s="8">
        <v>500</v>
      </c>
      <c r="N150" s="8">
        <v>350</v>
      </c>
      <c r="O150" s="1">
        <v>2</v>
      </c>
      <c r="P150" s="1" t="s">
        <v>221</v>
      </c>
      <c r="Q150" s="1">
        <v>0</v>
      </c>
      <c r="R150" s="1" t="str">
        <f>IFERROR(VLOOKUP(Q150,dm_ts!$G$4:$H$9,2,0)," ")</f>
        <v xml:space="preserve"> </v>
      </c>
      <c r="U150" s="1">
        <v>0.01</v>
      </c>
      <c r="V150" s="1">
        <v>0.03</v>
      </c>
      <c r="W150" s="1">
        <v>200</v>
      </c>
      <c r="X150" s="1">
        <v>43391</v>
      </c>
      <c r="Y150" s="1">
        <v>43178</v>
      </c>
      <c r="Z150" s="1">
        <v>1</v>
      </c>
      <c r="AA150" s="1">
        <v>2</v>
      </c>
      <c r="AB150" s="1" t="str">
        <f>IFERROR(VLOOKUP(AA150,dm_ts!$G$12:$H$14,2,0)," ")</f>
        <v>Tiêu thụ nội địa</v>
      </c>
    </row>
    <row r="151" spans="1:28" x14ac:dyDescent="0.2">
      <c r="A151" s="1">
        <v>892</v>
      </c>
      <c r="B151" s="1" t="str">
        <f>VLOOKUP(A151,'[1]Danh muc huyen'!B$8:C$18,2,0)</f>
        <v xml:space="preserve">Huyện Châu Thành </v>
      </c>
      <c r="C151" s="1">
        <v>30625</v>
      </c>
      <c r="D151" s="7">
        <v>147</v>
      </c>
      <c r="E151" s="8" t="str">
        <f>VLOOKUP(C151,[1]DanhMuc_31_03_2012!B$7:C$173,2,0)</f>
        <v>Xã Vĩnh Thành</v>
      </c>
      <c r="F151" s="8">
        <v>7</v>
      </c>
      <c r="G151" s="8" t="str">
        <f t="shared" si="2"/>
        <v>3062507</v>
      </c>
      <c r="H151" s="8" t="str">
        <f>VLOOKUP(VALUE(G151),[1]Danhmuc_31_3_2012!E$6:G$894,3,0)</f>
        <v>Ấp Tân Thành</v>
      </c>
      <c r="I151" s="8">
        <v>4</v>
      </c>
      <c r="J151" s="8" t="s">
        <v>162</v>
      </c>
      <c r="K151" s="8">
        <v>5</v>
      </c>
      <c r="L151" s="8" t="str">
        <f>IFERROR(VLOOKUP(K151,dm_ts!$B$3:$C$24,2,0)," ")</f>
        <v>Cá điều hồng</v>
      </c>
      <c r="M151" s="8">
        <v>1000</v>
      </c>
      <c r="N151" s="8">
        <v>700</v>
      </c>
      <c r="O151" s="1">
        <v>2</v>
      </c>
      <c r="P151" s="1" t="s">
        <v>221</v>
      </c>
      <c r="Q151" s="1">
        <v>0</v>
      </c>
      <c r="R151" s="1" t="str">
        <f>IFERROR(VLOOKUP(Q151,dm_ts!$G$4:$H$9,2,0)," ")</f>
        <v xml:space="preserve"> </v>
      </c>
      <c r="U151" s="1">
        <v>0.01</v>
      </c>
      <c r="V151" s="1">
        <v>0.5</v>
      </c>
      <c r="W151" s="1">
        <v>350</v>
      </c>
      <c r="X151" s="1">
        <v>43208</v>
      </c>
      <c r="Y151" s="1">
        <v>43150</v>
      </c>
      <c r="Z151" s="1">
        <v>4</v>
      </c>
      <c r="AA151" s="1">
        <v>2</v>
      </c>
      <c r="AB151" s="1" t="str">
        <f>IFERROR(VLOOKUP(AA151,dm_ts!$G$12:$H$14,2,0)," ")</f>
        <v>Tiêu thụ nội địa</v>
      </c>
    </row>
    <row r="152" spans="1:28" x14ac:dyDescent="0.2">
      <c r="A152" s="1">
        <v>892</v>
      </c>
      <c r="B152" s="1" t="str">
        <f>VLOOKUP(A152,'[1]Danh muc huyen'!B$8:C$18,2,0)</f>
        <v xml:space="preserve">Huyện Châu Thành </v>
      </c>
      <c r="C152" s="1">
        <v>30625</v>
      </c>
      <c r="D152" s="7">
        <v>148</v>
      </c>
      <c r="E152" s="8" t="str">
        <f>VLOOKUP(C152,[1]DanhMuc_31_03_2012!B$7:C$173,2,0)</f>
        <v>Xã Vĩnh Thành</v>
      </c>
      <c r="F152" s="8">
        <v>7</v>
      </c>
      <c r="G152" s="8" t="str">
        <f t="shared" ref="G152:G156" si="3">TEXT(C152,"00000")&amp;TEXT(F152,"00")</f>
        <v>3062507</v>
      </c>
      <c r="H152" s="8" t="str">
        <f>VLOOKUP(VALUE(G152),[1]Danhmuc_31_3_2012!E$6:G$894,3,0)</f>
        <v>Ấp Tân Thành</v>
      </c>
      <c r="I152" s="8">
        <v>7</v>
      </c>
      <c r="J152" s="8" t="s">
        <v>165</v>
      </c>
      <c r="K152" s="8">
        <v>3</v>
      </c>
      <c r="L152" s="8" t="str">
        <f>IFERROR(VLOOKUP(K152,dm_ts!$B$3:$C$24,2,0)," ")</f>
        <v>Cá lóc</v>
      </c>
      <c r="M152" s="8">
        <v>500</v>
      </c>
      <c r="N152" s="8">
        <v>350</v>
      </c>
      <c r="O152" s="1">
        <v>2</v>
      </c>
      <c r="P152" s="1" t="s">
        <v>221</v>
      </c>
      <c r="Q152" s="1">
        <v>0</v>
      </c>
      <c r="R152" s="1" t="str">
        <f>IFERROR(VLOOKUP(Q152,dm_ts!$G$4:$H$9,2,0)," ")</f>
        <v xml:space="preserve"> </v>
      </c>
      <c r="U152" s="1">
        <v>1E-3</v>
      </c>
      <c r="V152" s="1">
        <v>0.3</v>
      </c>
      <c r="W152" s="1">
        <v>550</v>
      </c>
      <c r="X152" s="1">
        <v>43299</v>
      </c>
      <c r="Y152" s="1">
        <v>43119</v>
      </c>
      <c r="Z152" s="1">
        <v>8</v>
      </c>
      <c r="AA152" s="1">
        <v>2</v>
      </c>
      <c r="AB152" s="1" t="str">
        <f>IFERROR(VLOOKUP(AA152,dm_ts!$G$12:$H$14,2,0)," ")</f>
        <v>Tiêu thụ nội địa</v>
      </c>
    </row>
    <row r="153" spans="1:28" x14ac:dyDescent="0.2">
      <c r="A153" s="1">
        <v>892</v>
      </c>
      <c r="B153" s="1" t="str">
        <f>VLOOKUP(A153,'[1]Danh muc huyen'!B$8:C$18,2,0)</f>
        <v xml:space="preserve">Huyện Châu Thành </v>
      </c>
      <c r="C153" s="1">
        <v>30625</v>
      </c>
      <c r="D153" s="7">
        <v>149</v>
      </c>
      <c r="E153" s="8" t="str">
        <f>VLOOKUP(C153,[1]DanhMuc_31_03_2012!B$7:C$173,2,0)</f>
        <v>Xã Vĩnh Thành</v>
      </c>
      <c r="F153" s="8">
        <v>7</v>
      </c>
      <c r="G153" s="8" t="str">
        <f t="shared" si="3"/>
        <v>3062507</v>
      </c>
      <c r="H153" s="8" t="str">
        <f>VLOOKUP(VALUE(G153),[1]Danhmuc_31_3_2012!E$6:G$894,3,0)</f>
        <v>Ấp Tân Thành</v>
      </c>
      <c r="I153" s="8">
        <v>3</v>
      </c>
      <c r="J153" s="8" t="s">
        <v>161</v>
      </c>
      <c r="K153" s="8">
        <v>15</v>
      </c>
      <c r="L153" s="8" t="str">
        <f>IFERROR(VLOOKUP(K153,dm_ts!$B$3:$C$24,2,0)," ")</f>
        <v>Cá khác</v>
      </c>
      <c r="M153" s="8">
        <v>800</v>
      </c>
      <c r="N153" s="8">
        <v>500</v>
      </c>
      <c r="O153" s="1">
        <v>2</v>
      </c>
      <c r="P153" s="1" t="s">
        <v>221</v>
      </c>
      <c r="Q153" s="1">
        <v>0</v>
      </c>
      <c r="R153" s="1" t="str">
        <f>IFERROR(VLOOKUP(Q153,dm_ts!$G$4:$H$9,2,0)," ")</f>
        <v xml:space="preserve"> </v>
      </c>
      <c r="U153" s="1">
        <v>0.01</v>
      </c>
      <c r="V153" s="1">
        <v>0.5</v>
      </c>
      <c r="W153" s="1">
        <v>500</v>
      </c>
      <c r="X153" s="1">
        <v>43391</v>
      </c>
      <c r="Y153" s="1">
        <v>43392</v>
      </c>
      <c r="Z153" s="1">
        <v>1</v>
      </c>
      <c r="AA153" s="1">
        <v>2</v>
      </c>
      <c r="AB153" s="1" t="str">
        <f>IFERROR(VLOOKUP(AA153,dm_ts!$G$12:$H$14,2,0)," ")</f>
        <v>Tiêu thụ nội địa</v>
      </c>
    </row>
    <row r="154" spans="1:28" x14ac:dyDescent="0.2">
      <c r="A154" s="1">
        <v>892</v>
      </c>
      <c r="B154" s="1" t="str">
        <f>VLOOKUP(A154,'[1]Danh muc huyen'!B$8:C$18,2,0)</f>
        <v xml:space="preserve">Huyện Châu Thành </v>
      </c>
      <c r="C154" s="1">
        <v>30625</v>
      </c>
      <c r="D154" s="7">
        <v>150</v>
      </c>
      <c r="E154" s="8" t="str">
        <f>VLOOKUP(C154,[1]DanhMuc_31_03_2012!B$7:C$173,2,0)</f>
        <v>Xã Vĩnh Thành</v>
      </c>
      <c r="F154" s="8">
        <v>7</v>
      </c>
      <c r="G154" s="8" t="str">
        <f t="shared" si="3"/>
        <v>3062507</v>
      </c>
      <c r="H154" s="8" t="str">
        <f>VLOOKUP(VALUE(G154),[1]Danhmuc_31_3_2012!E$6:G$894,3,0)</f>
        <v>Ấp Tân Thành</v>
      </c>
      <c r="I154" s="8">
        <v>1</v>
      </c>
      <c r="J154" s="8" t="s">
        <v>160</v>
      </c>
      <c r="K154" s="8">
        <v>4</v>
      </c>
      <c r="L154" s="8" t="str">
        <f>IFERROR(VLOOKUP(K154,dm_ts!$B$3:$C$24,2,0)," ")</f>
        <v>Cá rô phi</v>
      </c>
      <c r="M154" s="8">
        <v>1000</v>
      </c>
      <c r="N154" s="8">
        <v>700</v>
      </c>
      <c r="O154" s="1">
        <v>2</v>
      </c>
      <c r="P154" s="1" t="s">
        <v>221</v>
      </c>
      <c r="Q154" s="1">
        <v>0</v>
      </c>
      <c r="R154" s="1" t="str">
        <f>IFERROR(VLOOKUP(Q154,dm_ts!$G$4:$H$9,2,0)," ")</f>
        <v xml:space="preserve"> </v>
      </c>
      <c r="U154" s="1">
        <v>0.01</v>
      </c>
      <c r="V154" s="1">
        <v>0.3</v>
      </c>
      <c r="W154" s="1">
        <v>150</v>
      </c>
      <c r="X154" s="1">
        <v>43391</v>
      </c>
      <c r="Y154" s="1">
        <v>43300</v>
      </c>
      <c r="Z154" s="1">
        <v>3</v>
      </c>
      <c r="AA154" s="1">
        <v>2</v>
      </c>
      <c r="AB154" s="1" t="str">
        <f>IFERROR(VLOOKUP(AA154,dm_ts!$G$12:$H$14,2,0)," ")</f>
        <v>Tiêu thụ nội địa</v>
      </c>
    </row>
    <row r="155" spans="1:28" x14ac:dyDescent="0.2">
      <c r="A155" s="1">
        <v>892</v>
      </c>
      <c r="B155" s="1" t="str">
        <f>VLOOKUP(A155,'[1]Danh muc huyen'!B$8:C$18,2,0)</f>
        <v xml:space="preserve">Huyện Châu Thành </v>
      </c>
      <c r="C155" s="1">
        <v>30625</v>
      </c>
      <c r="D155" s="7">
        <v>151</v>
      </c>
      <c r="E155" s="8" t="str">
        <f>VLOOKUP(C155,[1]DanhMuc_31_03_2012!B$7:C$173,2,0)</f>
        <v>Xã Vĩnh Thành</v>
      </c>
      <c r="F155" s="8">
        <v>7</v>
      </c>
      <c r="G155" s="8" t="str">
        <f t="shared" si="3"/>
        <v>3062507</v>
      </c>
      <c r="H155" s="8" t="str">
        <f>VLOOKUP(VALUE(G155),[1]Danhmuc_31_3_2012!E$6:G$894,3,0)</f>
        <v>Ấp Tân Thành</v>
      </c>
      <c r="I155" s="8">
        <v>5</v>
      </c>
      <c r="J155" s="8" t="s">
        <v>163</v>
      </c>
      <c r="K155" s="8">
        <v>5</v>
      </c>
      <c r="L155" s="8" t="str">
        <f>IFERROR(VLOOKUP(K155,dm_ts!$B$3:$C$24,2,0)," ")</f>
        <v>Cá điều hồng</v>
      </c>
      <c r="M155" s="8">
        <v>1000</v>
      </c>
      <c r="N155" s="8">
        <v>700</v>
      </c>
      <c r="O155" s="1">
        <v>2</v>
      </c>
      <c r="P155" s="1" t="s">
        <v>221</v>
      </c>
      <c r="Q155" s="1">
        <v>0</v>
      </c>
      <c r="R155" s="1" t="str">
        <f>IFERROR(VLOOKUP(Q155,dm_ts!$G$4:$H$9,2,0)," ")</f>
        <v xml:space="preserve"> </v>
      </c>
      <c r="U155" s="1">
        <v>0.01</v>
      </c>
      <c r="V155" s="1">
        <v>0.5</v>
      </c>
      <c r="W155" s="1">
        <v>100</v>
      </c>
      <c r="X155" s="1">
        <v>43391</v>
      </c>
      <c r="Y155" s="1">
        <v>43270</v>
      </c>
      <c r="Z155" s="1">
        <v>3</v>
      </c>
      <c r="AA155" s="1">
        <v>2</v>
      </c>
      <c r="AB155" s="1" t="str">
        <f>IFERROR(VLOOKUP(AA155,dm_ts!$G$12:$H$14,2,0)," ")</f>
        <v>Tiêu thụ nội địa</v>
      </c>
    </row>
    <row r="156" spans="1:28" x14ac:dyDescent="0.2">
      <c r="A156" s="1">
        <v>892</v>
      </c>
      <c r="B156" s="1" t="str">
        <f>VLOOKUP(A156,'[1]Danh muc huyen'!B$8:C$18,2,0)</f>
        <v xml:space="preserve">Huyện Châu Thành </v>
      </c>
      <c r="C156" s="1">
        <v>30625</v>
      </c>
      <c r="D156" s="9">
        <v>152</v>
      </c>
      <c r="E156" s="10" t="str">
        <f>VLOOKUP(C156,[1]DanhMuc_31_03_2012!B$7:C$173,2,0)</f>
        <v>Xã Vĩnh Thành</v>
      </c>
      <c r="F156" s="10">
        <v>7</v>
      </c>
      <c r="G156" s="10" t="str">
        <f t="shared" si="3"/>
        <v>3062507</v>
      </c>
      <c r="H156" s="10" t="str">
        <f>VLOOKUP(VALUE(G156),[1]Danhmuc_31_3_2012!E$6:G$894,3,0)</f>
        <v>Ấp Tân Thành</v>
      </c>
      <c r="I156" s="10">
        <v>2</v>
      </c>
      <c r="J156" s="10" t="s">
        <v>47</v>
      </c>
      <c r="K156" s="10">
        <v>5</v>
      </c>
      <c r="L156" s="10" t="str">
        <f>IFERROR(VLOOKUP(K156,dm_ts!$B$3:$C$24,2,0)," ")</f>
        <v>Cá điều hồng</v>
      </c>
      <c r="M156" s="10">
        <v>800</v>
      </c>
      <c r="N156" s="10">
        <v>500</v>
      </c>
      <c r="O156" s="1">
        <v>2</v>
      </c>
      <c r="P156" s="1" t="s">
        <v>221</v>
      </c>
      <c r="Q156" s="1">
        <v>0</v>
      </c>
      <c r="R156" s="1" t="str">
        <f>IFERROR(VLOOKUP(Q156,dm_ts!$G$4:$H$9,2,0)," ")</f>
        <v xml:space="preserve"> </v>
      </c>
      <c r="U156" s="1">
        <v>0.01</v>
      </c>
      <c r="V156" s="1">
        <v>0.4</v>
      </c>
      <c r="W156" s="1">
        <v>400</v>
      </c>
      <c r="X156" s="1">
        <v>43299</v>
      </c>
      <c r="Y156" s="1">
        <v>43119</v>
      </c>
      <c r="Z156" s="1">
        <v>4</v>
      </c>
      <c r="AA156" s="1">
        <v>2</v>
      </c>
      <c r="AB156" s="1" t="str">
        <f>IFERROR(VLOOKUP(AA156,dm_ts!$G$12:$H$14,2,0)," ")</f>
        <v>Tiêu thụ nội địa</v>
      </c>
    </row>
  </sheetData>
  <sortState ref="A2:DW2395">
    <sortCondition ref="A2:A2395"/>
    <sortCondition ref="C2:C2395"/>
    <sortCondition ref="F2:F2395"/>
  </sortState>
  <mergeCells count="2">
    <mergeCell ref="D2:N2"/>
    <mergeCell ref="D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168</v>
      </c>
      <c r="C2" t="s">
        <v>169</v>
      </c>
    </row>
    <row r="3" spans="2:3" x14ac:dyDescent="0.25">
      <c r="B3">
        <v>1600583588</v>
      </c>
      <c r="C3" t="s">
        <v>170</v>
      </c>
    </row>
    <row r="4" spans="2:3" x14ac:dyDescent="0.25">
      <c r="B4">
        <v>1600194461</v>
      </c>
      <c r="C4" t="s">
        <v>171</v>
      </c>
    </row>
    <row r="5" spans="2:3" x14ac:dyDescent="0.25">
      <c r="B5">
        <v>1601269529</v>
      </c>
      <c r="C5" t="s">
        <v>172</v>
      </c>
    </row>
    <row r="6" spans="2:3" x14ac:dyDescent="0.25">
      <c r="B6">
        <v>2000359272</v>
      </c>
      <c r="C6" t="s">
        <v>173</v>
      </c>
    </row>
    <row r="7" spans="2:3" x14ac:dyDescent="0.25">
      <c r="B7">
        <v>1800648867</v>
      </c>
      <c r="C7" t="s">
        <v>174</v>
      </c>
    </row>
    <row r="8" spans="2:3" x14ac:dyDescent="0.25">
      <c r="B8">
        <v>1600680398</v>
      </c>
      <c r="C8" t="s">
        <v>175</v>
      </c>
    </row>
    <row r="9" spans="2:3" x14ac:dyDescent="0.25">
      <c r="B9">
        <v>1600685928</v>
      </c>
      <c r="C9" t="s">
        <v>176</v>
      </c>
    </row>
    <row r="10" spans="2:3" x14ac:dyDescent="0.25">
      <c r="B10">
        <v>1500742308</v>
      </c>
      <c r="C10" t="s">
        <v>177</v>
      </c>
    </row>
    <row r="11" spans="2:3" x14ac:dyDescent="0.25">
      <c r="B11">
        <v>1600903460</v>
      </c>
      <c r="C11" t="s">
        <v>178</v>
      </c>
    </row>
    <row r="12" spans="2:3" x14ac:dyDescent="0.25">
      <c r="B12">
        <v>1600632059</v>
      </c>
      <c r="C12" t="s">
        <v>179</v>
      </c>
    </row>
    <row r="13" spans="2:3" x14ac:dyDescent="0.25">
      <c r="B13">
        <v>1400572765</v>
      </c>
      <c r="C13" t="s">
        <v>180</v>
      </c>
    </row>
    <row r="14" spans="2:3" x14ac:dyDescent="0.25">
      <c r="B14">
        <v>1800627923</v>
      </c>
      <c r="C14" t="s">
        <v>181</v>
      </c>
    </row>
    <row r="15" spans="2:3" x14ac:dyDescent="0.25">
      <c r="B15">
        <v>1400112623</v>
      </c>
      <c r="C15" t="s">
        <v>182</v>
      </c>
    </row>
    <row r="16" spans="2:3" x14ac:dyDescent="0.25">
      <c r="B16">
        <v>1600513044</v>
      </c>
      <c r="C16" t="s">
        <v>183</v>
      </c>
    </row>
    <row r="17" spans="2:3" x14ac:dyDescent="0.25">
      <c r="B17">
        <v>1800201010</v>
      </c>
      <c r="C17" t="s">
        <v>184</v>
      </c>
    </row>
    <row r="18" spans="2:3" x14ac:dyDescent="0.25">
      <c r="B18" s="2" t="s">
        <v>185</v>
      </c>
      <c r="C18" t="s">
        <v>186</v>
      </c>
    </row>
    <row r="19" spans="2:3" x14ac:dyDescent="0.25">
      <c r="C19" t="s">
        <v>187</v>
      </c>
    </row>
    <row r="20" spans="2:3" x14ac:dyDescent="0.25">
      <c r="C20" t="s">
        <v>188</v>
      </c>
    </row>
    <row r="21" spans="2:3" x14ac:dyDescent="0.25">
      <c r="C21" t="s">
        <v>189</v>
      </c>
    </row>
    <row r="22" spans="2:3" x14ac:dyDescent="0.25">
      <c r="C22" t="s">
        <v>190</v>
      </c>
    </row>
    <row r="23" spans="2:3" x14ac:dyDescent="0.25">
      <c r="C23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192</v>
      </c>
      <c r="C2" t="s">
        <v>193</v>
      </c>
    </row>
    <row r="3" spans="2:8" x14ac:dyDescent="0.25">
      <c r="B3">
        <v>1</v>
      </c>
      <c r="C3" t="s">
        <v>194</v>
      </c>
    </row>
    <row r="4" spans="2:8" x14ac:dyDescent="0.25">
      <c r="B4">
        <v>2</v>
      </c>
      <c r="C4" t="s">
        <v>195</v>
      </c>
      <c r="G4">
        <v>1</v>
      </c>
      <c r="H4" t="s">
        <v>225</v>
      </c>
    </row>
    <row r="5" spans="2:8" x14ac:dyDescent="0.25">
      <c r="B5">
        <v>3</v>
      </c>
      <c r="C5" t="s">
        <v>196</v>
      </c>
      <c r="G5">
        <v>2</v>
      </c>
      <c r="H5" t="s">
        <v>226</v>
      </c>
    </row>
    <row r="6" spans="2:8" x14ac:dyDescent="0.25">
      <c r="B6">
        <v>4</v>
      </c>
      <c r="C6" t="s">
        <v>197</v>
      </c>
      <c r="G6">
        <v>3</v>
      </c>
      <c r="H6" t="s">
        <v>227</v>
      </c>
    </row>
    <row r="7" spans="2:8" x14ac:dyDescent="0.25">
      <c r="B7">
        <v>5</v>
      </c>
      <c r="C7" t="s">
        <v>198</v>
      </c>
      <c r="G7">
        <v>4</v>
      </c>
      <c r="H7" t="s">
        <v>228</v>
      </c>
    </row>
    <row r="8" spans="2:8" x14ac:dyDescent="0.25">
      <c r="B8">
        <v>6</v>
      </c>
      <c r="C8" t="s">
        <v>199</v>
      </c>
      <c r="G8">
        <v>5</v>
      </c>
      <c r="H8" t="s">
        <v>229</v>
      </c>
    </row>
    <row r="9" spans="2:8" x14ac:dyDescent="0.25">
      <c r="B9">
        <v>7</v>
      </c>
      <c r="C9" t="s">
        <v>200</v>
      </c>
      <c r="G9">
        <v>6</v>
      </c>
      <c r="H9" t="s">
        <v>230</v>
      </c>
    </row>
    <row r="10" spans="2:8" x14ac:dyDescent="0.25">
      <c r="B10">
        <v>8</v>
      </c>
      <c r="C10" t="s">
        <v>201</v>
      </c>
    </row>
    <row r="11" spans="2:8" x14ac:dyDescent="0.25">
      <c r="B11">
        <v>9</v>
      </c>
      <c r="C11" t="s">
        <v>202</v>
      </c>
    </row>
    <row r="12" spans="2:8" x14ac:dyDescent="0.25">
      <c r="B12">
        <v>10</v>
      </c>
      <c r="C12" t="s">
        <v>203</v>
      </c>
      <c r="G12">
        <v>1</v>
      </c>
      <c r="H12" t="s">
        <v>232</v>
      </c>
    </row>
    <row r="13" spans="2:8" x14ac:dyDescent="0.25">
      <c r="B13">
        <v>11</v>
      </c>
      <c r="C13" t="s">
        <v>204</v>
      </c>
      <c r="G13">
        <v>2</v>
      </c>
      <c r="H13" t="s">
        <v>233</v>
      </c>
    </row>
    <row r="14" spans="2:8" x14ac:dyDescent="0.25">
      <c r="B14">
        <v>12</v>
      </c>
      <c r="C14" t="s">
        <v>205</v>
      </c>
      <c r="G14">
        <v>3</v>
      </c>
      <c r="H14" t="s">
        <v>234</v>
      </c>
    </row>
    <row r="15" spans="2:8" x14ac:dyDescent="0.25">
      <c r="B15">
        <v>13</v>
      </c>
      <c r="C15" t="s">
        <v>206</v>
      </c>
    </row>
    <row r="16" spans="2:8" x14ac:dyDescent="0.25">
      <c r="B16">
        <v>14</v>
      </c>
      <c r="C16" t="s">
        <v>207</v>
      </c>
    </row>
    <row r="17" spans="2:3" x14ac:dyDescent="0.25">
      <c r="B17">
        <v>15</v>
      </c>
      <c r="C17" t="s">
        <v>208</v>
      </c>
    </row>
    <row r="18" spans="2:3" x14ac:dyDescent="0.25">
      <c r="B18">
        <v>16</v>
      </c>
      <c r="C18" t="s">
        <v>209</v>
      </c>
    </row>
    <row r="19" spans="2:3" x14ac:dyDescent="0.25">
      <c r="B19">
        <v>17</v>
      </c>
      <c r="C19" t="s">
        <v>210</v>
      </c>
    </row>
    <row r="20" spans="2:3" x14ac:dyDescent="0.25">
      <c r="B20">
        <v>18</v>
      </c>
      <c r="C20" t="s">
        <v>211</v>
      </c>
    </row>
    <row r="21" spans="2:3" x14ac:dyDescent="0.25">
      <c r="B21">
        <v>19</v>
      </c>
      <c r="C21" t="s">
        <v>212</v>
      </c>
    </row>
    <row r="22" spans="2:3" x14ac:dyDescent="0.25">
      <c r="B22">
        <v>20</v>
      </c>
      <c r="C22" t="s">
        <v>213</v>
      </c>
    </row>
    <row r="23" spans="2:3" x14ac:dyDescent="0.25">
      <c r="B23">
        <v>21</v>
      </c>
      <c r="C23" t="s">
        <v>214</v>
      </c>
    </row>
    <row r="24" spans="2:3" x14ac:dyDescent="0.25">
      <c r="B24">
        <v>22</v>
      </c>
      <c r="C2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2019-06-28T07:57:02Z</dcterms:modified>
</cp:coreProperties>
</file>